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-15" yWindow="-15" windowWidth="12600" windowHeight="12630" firstSheet="2" activeTab="4"/>
  </bookViews>
  <sheets>
    <sheet name="Table 1 statement II_CZ" sheetId="1" r:id="rId1"/>
    <sheet name="Table 2 R_CZ" sheetId="2" r:id="rId2"/>
    <sheet name="Table 3 E_CZ" sheetId="3" r:id="rId3"/>
    <sheet name="Table 4 debt_CZ" sheetId="4" r:id="rId4"/>
    <sheet name="Table 5 functions_CZ" sheetId="5" r:id="rId5"/>
  </sheets>
  <definedNames>
    <definedName name="_xlnm.Print_Area" localSheetId="0">'Table 1 statement II_CZ'!$A$7:$J$45</definedName>
    <definedName name="_xlnm.Print_Area" localSheetId="1">'Table 2 R_CZ'!$A$7:$J$84</definedName>
    <definedName name="_xlnm.Print_Area" localSheetId="2">'Table 3 E_CZ'!$A$7:$J$48</definedName>
  </definedNames>
  <calcPr calcId="145621"/>
</workbook>
</file>

<file path=xl/calcChain.xml><?xml version="1.0" encoding="utf-8"?>
<calcChain xmlns="http://schemas.openxmlformats.org/spreadsheetml/2006/main">
  <c r="E12" i="3" l="1"/>
  <c r="J47" i="1"/>
  <c r="C49" i="2"/>
  <c r="H34" i="1"/>
  <c r="D34" i="1"/>
  <c r="E34" i="1"/>
  <c r="C34" i="1"/>
  <c r="J32" i="5"/>
  <c r="G32" i="5"/>
  <c r="G31" i="5"/>
  <c r="G27" i="5"/>
  <c r="G26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I8" i="5"/>
  <c r="H8" i="5"/>
  <c r="G8" i="5"/>
  <c r="F8" i="5"/>
  <c r="E8" i="5"/>
  <c r="D8" i="5"/>
  <c r="C8" i="5"/>
  <c r="G18" i="4"/>
  <c r="G17" i="4"/>
  <c r="I16" i="4"/>
  <c r="F16" i="4"/>
  <c r="E16" i="4"/>
  <c r="D16" i="4"/>
  <c r="H12" i="4"/>
  <c r="D11" i="4"/>
  <c r="I10" i="4"/>
  <c r="F10" i="4"/>
  <c r="G13" i="4"/>
  <c r="I11" i="4"/>
  <c r="F11" i="4"/>
  <c r="E11" i="4"/>
  <c r="H10" i="4"/>
  <c r="E10" i="4"/>
  <c r="D10" i="4"/>
  <c r="H9" i="4"/>
  <c r="G9" i="4"/>
  <c r="F9" i="4"/>
  <c r="E9" i="4"/>
  <c r="D9" i="4"/>
  <c r="C9" i="4"/>
  <c r="J47" i="3"/>
  <c r="G47" i="3"/>
  <c r="J46" i="3"/>
  <c r="G46" i="3"/>
  <c r="J45" i="3"/>
  <c r="G45" i="3"/>
  <c r="J44" i="3"/>
  <c r="G44" i="3"/>
  <c r="J43" i="3"/>
  <c r="I43" i="3"/>
  <c r="H43" i="3"/>
  <c r="G43" i="3"/>
  <c r="F43" i="3"/>
  <c r="E43" i="3"/>
  <c r="D43" i="3"/>
  <c r="C43" i="3"/>
  <c r="J42" i="3"/>
  <c r="G42" i="3"/>
  <c r="J41" i="3"/>
  <c r="G41" i="3"/>
  <c r="J40" i="3"/>
  <c r="I40" i="3"/>
  <c r="H40" i="3"/>
  <c r="G40" i="3"/>
  <c r="F40" i="3"/>
  <c r="E40" i="3"/>
  <c r="D40" i="3"/>
  <c r="C40" i="3"/>
  <c r="J39" i="3"/>
  <c r="G39" i="3"/>
  <c r="J38" i="3"/>
  <c r="I38" i="3"/>
  <c r="H38" i="3"/>
  <c r="G38" i="3"/>
  <c r="F38" i="3"/>
  <c r="E38" i="3"/>
  <c r="D38" i="3"/>
  <c r="C38" i="3"/>
  <c r="J37" i="3"/>
  <c r="G37" i="3"/>
  <c r="J36" i="3"/>
  <c r="G36" i="3"/>
  <c r="J35" i="3"/>
  <c r="G35" i="3"/>
  <c r="I34" i="3"/>
  <c r="H34" i="3"/>
  <c r="F34" i="3"/>
  <c r="E34" i="3"/>
  <c r="D34" i="3"/>
  <c r="C34" i="3"/>
  <c r="G34" i="3"/>
  <c r="J34" i="3"/>
  <c r="J33" i="3"/>
  <c r="G33" i="3"/>
  <c r="J32" i="3"/>
  <c r="G32" i="3"/>
  <c r="J31" i="3"/>
  <c r="I31" i="3"/>
  <c r="H31" i="3"/>
  <c r="G31" i="3"/>
  <c r="F31" i="3"/>
  <c r="E31" i="3"/>
  <c r="D31" i="3"/>
  <c r="C31" i="3"/>
  <c r="J30" i="3"/>
  <c r="G30" i="3"/>
  <c r="J29" i="3"/>
  <c r="G29" i="3"/>
  <c r="J28" i="3"/>
  <c r="I28" i="3"/>
  <c r="H28" i="3"/>
  <c r="G28" i="3"/>
  <c r="F28" i="3"/>
  <c r="E28" i="3"/>
  <c r="D28" i="3"/>
  <c r="C28" i="3"/>
  <c r="J27" i="3"/>
  <c r="G27" i="3"/>
  <c r="J26" i="3"/>
  <c r="G26" i="3"/>
  <c r="J25" i="3"/>
  <c r="I25" i="3"/>
  <c r="H25" i="3"/>
  <c r="G25" i="3"/>
  <c r="F25" i="3"/>
  <c r="E25" i="3"/>
  <c r="D25" i="3"/>
  <c r="C25" i="3"/>
  <c r="J24" i="3"/>
  <c r="I24" i="3"/>
  <c r="H24" i="3"/>
  <c r="G24" i="3"/>
  <c r="F24" i="3"/>
  <c r="E24" i="3"/>
  <c r="D24" i="3"/>
  <c r="C24" i="3"/>
  <c r="J23" i="3"/>
  <c r="G23" i="3"/>
  <c r="J22" i="3"/>
  <c r="G22" i="3"/>
  <c r="I21" i="3"/>
  <c r="H21" i="3"/>
  <c r="F21" i="3"/>
  <c r="F9" i="3"/>
  <c r="F8" i="3"/>
  <c r="E21" i="3"/>
  <c r="D21" i="3"/>
  <c r="D9" i="3"/>
  <c r="D8" i="3"/>
  <c r="C21" i="3"/>
  <c r="G21" i="3"/>
  <c r="J21" i="3"/>
  <c r="J20" i="3"/>
  <c r="G20" i="3"/>
  <c r="J19" i="3"/>
  <c r="G19" i="3"/>
  <c r="J18" i="3"/>
  <c r="G18" i="3"/>
  <c r="I17" i="3"/>
  <c r="H17" i="3"/>
  <c r="H9" i="3"/>
  <c r="H8" i="3"/>
  <c r="E17" i="3"/>
  <c r="D17" i="3"/>
  <c r="C17" i="3"/>
  <c r="G17" i="3"/>
  <c r="J17" i="3"/>
  <c r="G15" i="3"/>
  <c r="J15" i="3"/>
  <c r="G13" i="3"/>
  <c r="J13" i="3"/>
  <c r="I12" i="3"/>
  <c r="H12" i="3"/>
  <c r="F12" i="3"/>
  <c r="D12" i="3"/>
  <c r="C12" i="3"/>
  <c r="G12" i="3"/>
  <c r="J12" i="3"/>
  <c r="G11" i="3"/>
  <c r="J11" i="3"/>
  <c r="I10" i="3"/>
  <c r="H10" i="3"/>
  <c r="F10" i="3"/>
  <c r="E10" i="3"/>
  <c r="D10" i="3"/>
  <c r="C10" i="3"/>
  <c r="I9" i="3"/>
  <c r="E9" i="3"/>
  <c r="E8" i="3"/>
  <c r="C9" i="3"/>
  <c r="I8" i="3"/>
  <c r="C8" i="3"/>
  <c r="J84" i="2"/>
  <c r="G84" i="2"/>
  <c r="J83" i="2"/>
  <c r="G83" i="2"/>
  <c r="J82" i="2"/>
  <c r="G82" i="2"/>
  <c r="J81" i="2"/>
  <c r="G81" i="2"/>
  <c r="J80" i="2"/>
  <c r="I80" i="2"/>
  <c r="H80" i="2"/>
  <c r="G80" i="2"/>
  <c r="F80" i="2"/>
  <c r="E80" i="2"/>
  <c r="D80" i="2"/>
  <c r="C80" i="2"/>
  <c r="J79" i="2"/>
  <c r="G79" i="2"/>
  <c r="J78" i="2"/>
  <c r="G78" i="2"/>
  <c r="J77" i="2"/>
  <c r="G77" i="2"/>
  <c r="J76" i="2"/>
  <c r="I76" i="2"/>
  <c r="H76" i="2"/>
  <c r="G76" i="2"/>
  <c r="F76" i="2"/>
  <c r="E76" i="2"/>
  <c r="D76" i="2"/>
  <c r="C76" i="2"/>
  <c r="J75" i="2"/>
  <c r="G75" i="2"/>
  <c r="J73" i="2"/>
  <c r="G73" i="2"/>
  <c r="J72" i="2"/>
  <c r="G72" i="2"/>
  <c r="J71" i="2"/>
  <c r="G71" i="2"/>
  <c r="J70" i="2"/>
  <c r="I70" i="2"/>
  <c r="H70" i="2"/>
  <c r="G70" i="2"/>
  <c r="F70" i="2"/>
  <c r="E70" i="2"/>
  <c r="D70" i="2"/>
  <c r="C70" i="2"/>
  <c r="J69" i="2"/>
  <c r="G69" i="2"/>
  <c r="J68" i="2"/>
  <c r="G68" i="2"/>
  <c r="J67" i="2"/>
  <c r="G67" i="2"/>
  <c r="J66" i="2"/>
  <c r="G66" i="2"/>
  <c r="J65" i="2"/>
  <c r="G65" i="2"/>
  <c r="I64" i="2"/>
  <c r="H64" i="2"/>
  <c r="F64" i="2"/>
  <c r="E64" i="2"/>
  <c r="D64" i="2"/>
  <c r="C64" i="2"/>
  <c r="G64" i="2"/>
  <c r="I63" i="2"/>
  <c r="H63" i="2"/>
  <c r="F63" i="2"/>
  <c r="E63" i="2"/>
  <c r="D63" i="2"/>
  <c r="C63" i="2"/>
  <c r="J62" i="2"/>
  <c r="G62" i="2"/>
  <c r="J61" i="2"/>
  <c r="G61" i="2"/>
  <c r="J60" i="2"/>
  <c r="I60" i="2"/>
  <c r="H60" i="2"/>
  <c r="G60" i="2"/>
  <c r="F60" i="2"/>
  <c r="E60" i="2"/>
  <c r="D60" i="2"/>
  <c r="C60" i="2"/>
  <c r="J59" i="2"/>
  <c r="G59" i="2"/>
  <c r="J58" i="2"/>
  <c r="G58" i="2"/>
  <c r="J57" i="2"/>
  <c r="I57" i="2"/>
  <c r="H57" i="2"/>
  <c r="G57" i="2"/>
  <c r="F57" i="2"/>
  <c r="E57" i="2"/>
  <c r="D57" i="2"/>
  <c r="D53" i="2"/>
  <c r="D9" i="2"/>
  <c r="D8" i="2"/>
  <c r="C57" i="2"/>
  <c r="J56" i="2"/>
  <c r="G56" i="2"/>
  <c r="J55" i="2"/>
  <c r="G55" i="2"/>
  <c r="J54" i="2"/>
  <c r="J53" i="2"/>
  <c r="I54" i="2"/>
  <c r="H54" i="2"/>
  <c r="H53" i="2"/>
  <c r="H9" i="2"/>
  <c r="H8" i="2"/>
  <c r="G54" i="2"/>
  <c r="F54" i="2"/>
  <c r="F53" i="2"/>
  <c r="F9" i="2"/>
  <c r="F8" i="2"/>
  <c r="D54" i="2"/>
  <c r="C54" i="2"/>
  <c r="I53" i="2"/>
  <c r="G53" i="2"/>
  <c r="E53" i="2"/>
  <c r="C53" i="2"/>
  <c r="G52" i="2"/>
  <c r="J52" i="2"/>
  <c r="G51" i="2"/>
  <c r="J51" i="2"/>
  <c r="G50" i="2"/>
  <c r="J50" i="2"/>
  <c r="I49" i="2"/>
  <c r="I43" i="2"/>
  <c r="H49" i="2"/>
  <c r="G49" i="2"/>
  <c r="G43" i="2"/>
  <c r="F49" i="2"/>
  <c r="E49" i="2"/>
  <c r="E43" i="2"/>
  <c r="E9" i="2"/>
  <c r="E8" i="2"/>
  <c r="D49" i="2"/>
  <c r="J48" i="2"/>
  <c r="G48" i="2"/>
  <c r="J47" i="2"/>
  <c r="G47" i="2"/>
  <c r="J46" i="2"/>
  <c r="G46" i="2"/>
  <c r="J45" i="2"/>
  <c r="G45" i="2"/>
  <c r="J44" i="2"/>
  <c r="I44" i="2"/>
  <c r="H44" i="2"/>
  <c r="G44" i="2"/>
  <c r="F44" i="2"/>
  <c r="E44" i="2"/>
  <c r="D44" i="2"/>
  <c r="C44" i="2"/>
  <c r="H43" i="2"/>
  <c r="F43" i="2"/>
  <c r="D43" i="2"/>
  <c r="C43" i="2"/>
  <c r="C9" i="2"/>
  <c r="C8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I35" i="2"/>
  <c r="H35" i="2"/>
  <c r="G35" i="2"/>
  <c r="F35" i="2"/>
  <c r="E35" i="2"/>
  <c r="D35" i="2"/>
  <c r="C35" i="2"/>
  <c r="J34" i="2"/>
  <c r="G34" i="2"/>
  <c r="J33" i="2"/>
  <c r="G33" i="2"/>
  <c r="J32" i="2"/>
  <c r="G32" i="2"/>
  <c r="J31" i="2"/>
  <c r="I31" i="2"/>
  <c r="H31" i="2"/>
  <c r="G31" i="2"/>
  <c r="F31" i="2"/>
  <c r="E31" i="2"/>
  <c r="D31" i="2"/>
  <c r="C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I24" i="2"/>
  <c r="H24" i="2"/>
  <c r="G24" i="2"/>
  <c r="F24" i="2"/>
  <c r="E24" i="2"/>
  <c r="D24" i="2"/>
  <c r="C24" i="2"/>
  <c r="J23" i="2"/>
  <c r="I23" i="2"/>
  <c r="H23" i="2"/>
  <c r="G23" i="2"/>
  <c r="F23" i="2"/>
  <c r="E23" i="2"/>
  <c r="D23" i="2"/>
  <c r="C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I16" i="2"/>
  <c r="H16" i="2"/>
  <c r="G16" i="2"/>
  <c r="F16" i="2"/>
  <c r="E16" i="2"/>
  <c r="D16" i="2"/>
  <c r="C16" i="2"/>
  <c r="J15" i="2"/>
  <c r="G15" i="2"/>
  <c r="J14" i="2"/>
  <c r="G14" i="2"/>
  <c r="J13" i="2"/>
  <c r="G13" i="2"/>
  <c r="J12" i="2"/>
  <c r="G12" i="2"/>
  <c r="J11" i="2"/>
  <c r="I11" i="2"/>
  <c r="H11" i="2"/>
  <c r="G11" i="2"/>
  <c r="F11" i="2"/>
  <c r="E11" i="2"/>
  <c r="D11" i="2"/>
  <c r="C11" i="2"/>
  <c r="J10" i="2"/>
  <c r="I10" i="2"/>
  <c r="I9" i="2"/>
  <c r="I8" i="2"/>
  <c r="H10" i="2"/>
  <c r="G10" i="2"/>
  <c r="F10" i="2"/>
  <c r="E10" i="2"/>
  <c r="D10" i="2"/>
  <c r="C10" i="2"/>
  <c r="G43" i="1"/>
  <c r="J43" i="1"/>
  <c r="J41" i="1"/>
  <c r="G42" i="1"/>
  <c r="J42" i="1"/>
  <c r="I41" i="1"/>
  <c r="H41" i="1"/>
  <c r="G41" i="1"/>
  <c r="F41" i="1"/>
  <c r="E41" i="1"/>
  <c r="D41" i="1"/>
  <c r="C41" i="1"/>
  <c r="G40" i="1"/>
  <c r="J40" i="1"/>
  <c r="G39" i="1"/>
  <c r="J39" i="1"/>
  <c r="G38" i="1"/>
  <c r="J38" i="1"/>
  <c r="I37" i="1"/>
  <c r="I44" i="1"/>
  <c r="H37" i="1"/>
  <c r="H44" i="1"/>
  <c r="G37" i="1"/>
  <c r="G44" i="1"/>
  <c r="F37" i="1"/>
  <c r="F44" i="1"/>
  <c r="E37" i="1"/>
  <c r="E44" i="1"/>
  <c r="D37" i="1"/>
  <c r="D44" i="1"/>
  <c r="C37" i="1"/>
  <c r="C44" i="1"/>
  <c r="G33" i="1"/>
  <c r="J33" i="1"/>
  <c r="G32" i="1"/>
  <c r="J32" i="1"/>
  <c r="G31" i="1"/>
  <c r="J31" i="1"/>
  <c r="G30" i="1"/>
  <c r="J30" i="1"/>
  <c r="I29" i="1"/>
  <c r="H29" i="1"/>
  <c r="G29" i="1"/>
  <c r="F29" i="1"/>
  <c r="E29" i="1"/>
  <c r="D29" i="1"/>
  <c r="C29" i="1"/>
  <c r="G28" i="1"/>
  <c r="J28" i="1"/>
  <c r="G27" i="1"/>
  <c r="J27" i="1"/>
  <c r="G26" i="1"/>
  <c r="J26" i="1"/>
  <c r="G25" i="1"/>
  <c r="J25" i="1"/>
  <c r="I24" i="1"/>
  <c r="I34" i="1"/>
  <c r="H24" i="1"/>
  <c r="F24" i="1"/>
  <c r="E24" i="1"/>
  <c r="D24" i="1"/>
  <c r="C24" i="1"/>
  <c r="G21" i="1"/>
  <c r="J21" i="1"/>
  <c r="G20" i="1"/>
  <c r="J20" i="1"/>
  <c r="G19" i="1"/>
  <c r="J19" i="1"/>
  <c r="G18" i="1"/>
  <c r="J18" i="1"/>
  <c r="G17" i="1"/>
  <c r="J17" i="1"/>
  <c r="G16" i="1"/>
  <c r="J16" i="1"/>
  <c r="G15" i="1"/>
  <c r="J15" i="1"/>
  <c r="J14" i="1"/>
  <c r="I14" i="1"/>
  <c r="H14" i="1"/>
  <c r="G14" i="1"/>
  <c r="F14" i="1"/>
  <c r="E14" i="1"/>
  <c r="D14" i="1"/>
  <c r="C14" i="1"/>
  <c r="G13" i="1"/>
  <c r="J13" i="1"/>
  <c r="G12" i="1"/>
  <c r="J12" i="1"/>
  <c r="G11" i="1"/>
  <c r="J11" i="1"/>
  <c r="G10" i="1"/>
  <c r="J10" i="1"/>
  <c r="I9" i="1"/>
  <c r="H9" i="1"/>
  <c r="H45" i="1"/>
  <c r="G9" i="1"/>
  <c r="F9" i="1"/>
  <c r="E9" i="1"/>
  <c r="E45" i="1"/>
  <c r="D9" i="1"/>
  <c r="D45" i="1"/>
  <c r="C9" i="1"/>
  <c r="C45" i="1"/>
  <c r="J31" i="5"/>
  <c r="J27" i="5"/>
  <c r="J26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17" i="4"/>
  <c r="J9" i="4"/>
  <c r="J13" i="4"/>
  <c r="C16" i="4"/>
  <c r="G10" i="3"/>
  <c r="G9" i="3"/>
  <c r="G8" i="3"/>
  <c r="J49" i="2"/>
  <c r="J43" i="2"/>
  <c r="G63" i="2"/>
  <c r="G9" i="2"/>
  <c r="G8" i="2"/>
  <c r="J64" i="2"/>
  <c r="J63" i="2"/>
  <c r="J9" i="2"/>
  <c r="J8" i="2"/>
  <c r="J9" i="1"/>
  <c r="C22" i="1"/>
  <c r="E22" i="1"/>
  <c r="G22" i="1"/>
  <c r="I22" i="1"/>
  <c r="C35" i="1"/>
  <c r="E35" i="1"/>
  <c r="D22" i="1"/>
  <c r="F22" i="1"/>
  <c r="H22" i="1"/>
  <c r="D35" i="1"/>
  <c r="H35" i="1"/>
  <c r="J22" i="1"/>
  <c r="J37" i="1"/>
  <c r="J44" i="1"/>
  <c r="I45" i="1"/>
  <c r="I35" i="1"/>
  <c r="J29" i="1"/>
  <c r="F34" i="1"/>
  <c r="F45" i="1"/>
  <c r="G24" i="1"/>
  <c r="G34" i="1"/>
  <c r="G35" i="1"/>
  <c r="J24" i="1"/>
  <c r="G45" i="1"/>
  <c r="J34" i="1"/>
  <c r="J35" i="1"/>
  <c r="F35" i="1"/>
  <c r="J45" i="1"/>
  <c r="J10" i="3"/>
  <c r="C12" i="4"/>
  <c r="C8" i="4" s="1"/>
  <c r="C10" i="4"/>
  <c r="D12" i="4"/>
  <c r="D8" i="4" s="1"/>
  <c r="G15" i="4"/>
  <c r="J15" i="4" s="1"/>
  <c r="C11" i="4"/>
  <c r="I12" i="4"/>
  <c r="I8" i="4" s="1"/>
  <c r="E12" i="4"/>
  <c r="E8" i="4" s="1"/>
  <c r="H16" i="4"/>
  <c r="G19" i="4"/>
  <c r="J19" i="4" s="1"/>
  <c r="J9" i="3"/>
  <c r="J8" i="3"/>
  <c r="G11" i="4"/>
  <c r="H8" i="4" l="1"/>
  <c r="F12" i="4"/>
  <c r="F8" i="4" s="1"/>
  <c r="H11" i="4"/>
  <c r="G14" i="4"/>
  <c r="J18" i="4"/>
  <c r="G16" i="4"/>
  <c r="J16" i="4" s="1"/>
  <c r="G10" i="4"/>
  <c r="J11" i="4"/>
  <c r="G8" i="4"/>
  <c r="J8" i="4" l="1"/>
  <c r="G12" i="4"/>
  <c r="J12" i="4" s="1"/>
  <c r="J14" i="4"/>
  <c r="J10" i="4" s="1"/>
</calcChain>
</file>

<file path=xl/sharedStrings.xml><?xml version="1.0" encoding="utf-8"?>
<sst xmlns="http://schemas.openxmlformats.org/spreadsheetml/2006/main" count="522" uniqueCount="338">
  <si>
    <t>TABULKA 1</t>
  </si>
  <si>
    <t>(v mil. Kč)</t>
  </si>
  <si>
    <t>VÝKAZ ZDROJŮ A UŽITÍ PENĚŽNÍCH PROSTŘEDKŮ</t>
  </si>
  <si>
    <t>Konsolidace</t>
  </si>
  <si>
    <t>Veřejné rozpočty</t>
  </si>
  <si>
    <t>Rozpočtové účty</t>
  </si>
  <si>
    <t>Mimorozpočtové fondy</t>
  </si>
  <si>
    <t>Fondy sociálního zabezpečení</t>
  </si>
  <si>
    <t>(1)</t>
  </si>
  <si>
    <t>(2)</t>
  </si>
  <si>
    <t>(3)</t>
  </si>
  <si>
    <t>(4)</t>
  </si>
  <si>
    <t>(5=1+2+3+4)</t>
  </si>
  <si>
    <t>(6)</t>
  </si>
  <si>
    <t>(7)</t>
  </si>
  <si>
    <t>(8=5+6+7)</t>
  </si>
  <si>
    <t>PENĚŽNÍ TOKY Z PROVOZNÍ ČINNOSTI:</t>
  </si>
  <si>
    <t>Příjmy z provozní činnosti</t>
  </si>
  <si>
    <t>11</t>
  </si>
  <si>
    <t>Daně</t>
  </si>
  <si>
    <t>12</t>
  </si>
  <si>
    <t>Sociální příspěvky</t>
  </si>
  <si>
    <t>13</t>
  </si>
  <si>
    <t>Dotace</t>
  </si>
  <si>
    <t>14</t>
  </si>
  <si>
    <t>Ostatní příjmy</t>
  </si>
  <si>
    <t>Výdaje na provozní činnost</t>
  </si>
  <si>
    <t>21</t>
  </si>
  <si>
    <t>Náhrady zaměstnancům</t>
  </si>
  <si>
    <t>22</t>
  </si>
  <si>
    <t>Užití zboží a služeb</t>
  </si>
  <si>
    <t>24</t>
  </si>
  <si>
    <t>Úroky</t>
  </si>
  <si>
    <t>25</t>
  </si>
  <si>
    <t>Běžné transfery</t>
  </si>
  <si>
    <t>26</t>
  </si>
  <si>
    <t>27</t>
  </si>
  <si>
    <t>Sociální dávky</t>
  </si>
  <si>
    <t>28</t>
  </si>
  <si>
    <t>Ostatní výdaje</t>
  </si>
  <si>
    <t>CIO</t>
  </si>
  <si>
    <t>Čistý peněžní tok z provozní činnosti (1-2)</t>
  </si>
  <si>
    <t>PENĚŽNÍ TOKY Z INVESTIC DO NEFINANČNÍCH AKTIV:</t>
  </si>
  <si>
    <t>31.1</t>
  </si>
  <si>
    <t>Nákupy nefinančních aktiv</t>
  </si>
  <si>
    <t>311.1</t>
  </si>
  <si>
    <t>Fixní aktiva</t>
  </si>
  <si>
    <t>312.1</t>
  </si>
  <si>
    <t>Strategické zásoby</t>
  </si>
  <si>
    <t>313.1</t>
  </si>
  <si>
    <t>Cennosti</t>
  </si>
  <si>
    <t>314.1</t>
  </si>
  <si>
    <t>Nevyráběná aktiva</t>
  </si>
  <si>
    <t>31.2</t>
  </si>
  <si>
    <t>Prodeje nefinančních aktiv</t>
  </si>
  <si>
    <t>311.2</t>
  </si>
  <si>
    <t>312.2</t>
  </si>
  <si>
    <t>313.2</t>
  </si>
  <si>
    <t>314.2</t>
  </si>
  <si>
    <t>Čistý peněžní tok z investic do NFA (31=31_1-31_2)</t>
  </si>
  <si>
    <t>CSD</t>
  </si>
  <si>
    <t>Peněžní přebytek / schodek (1-2-31)</t>
  </si>
  <si>
    <t>PENĚŽNÍ TOKY Z FINANCOVÁNÍ:</t>
  </si>
  <si>
    <t>32x</t>
  </si>
  <si>
    <t>Čisté pořízení finančních aktiv jiných než oběživa a depozit</t>
  </si>
  <si>
    <t>321x</t>
  </si>
  <si>
    <t>Domácí</t>
  </si>
  <si>
    <t>322x</t>
  </si>
  <si>
    <t>Zahraniční</t>
  </si>
  <si>
    <t>323</t>
  </si>
  <si>
    <t>Měnové zlato a zvláštní práva čerpání</t>
  </si>
  <si>
    <t>33</t>
  </si>
  <si>
    <t>Čistá změna závazků</t>
  </si>
  <si>
    <t>331</t>
  </si>
  <si>
    <t>332</t>
  </si>
  <si>
    <t>NFB</t>
  </si>
  <si>
    <t>Čistý peněžní tok z financování (-32x+33)</t>
  </si>
  <si>
    <t>NCB</t>
  </si>
  <si>
    <t>Čistá změna stavu oběživa a depozit (3212+3222)</t>
  </si>
  <si>
    <t>TABULKA 2</t>
  </si>
  <si>
    <t>PŘÍJMY</t>
  </si>
  <si>
    <t>1+3</t>
  </si>
  <si>
    <t>PŘÍJMY Z PROVOZNÍ ČINNOSTI A PRODEJE NEFINANČNÍCH AKTIV</t>
  </si>
  <si>
    <t>1</t>
  </si>
  <si>
    <t>PŘÍJMY Z PROVOZNÍ ČINNOSTI:</t>
  </si>
  <si>
    <t>111</t>
  </si>
  <si>
    <t>Daně z příjmů, zisku a kapitálových výnosů</t>
  </si>
  <si>
    <t>1111</t>
  </si>
  <si>
    <t>Placené fyzickými osobami</t>
  </si>
  <si>
    <t>1112</t>
  </si>
  <si>
    <t>Placené společnostmi a ostatními podniky</t>
  </si>
  <si>
    <t>1113</t>
  </si>
  <si>
    <t>Jinde nezařazené</t>
  </si>
  <si>
    <t>112</t>
  </si>
  <si>
    <t>Daně z objemu mezd a z pracovní síly</t>
  </si>
  <si>
    <t>113</t>
  </si>
  <si>
    <t>Daně z majetku</t>
  </si>
  <si>
    <t>1131</t>
  </si>
  <si>
    <t>Daně z nemovitostí, pravidelné</t>
  </si>
  <si>
    <t>1132</t>
  </si>
  <si>
    <t>Daně z čistého jmění, pravidelné</t>
  </si>
  <si>
    <t>1133</t>
  </si>
  <si>
    <t>Daně z pozůstalosti, dědické a darovací</t>
  </si>
  <si>
    <t>1134</t>
  </si>
  <si>
    <t>Daně z finančních a kapitálových transakcí</t>
  </si>
  <si>
    <t>1135</t>
  </si>
  <si>
    <t>Ostatní jednorázové daně z majetku</t>
  </si>
  <si>
    <t>1136</t>
  </si>
  <si>
    <t>Ostatní daně z majetku, pravidelné</t>
  </si>
  <si>
    <t>114</t>
  </si>
  <si>
    <t>Daně ze zboží a služeb (Z a S)</t>
  </si>
  <si>
    <t>1141</t>
  </si>
  <si>
    <t>Obecné daně ze zboží a služeb</t>
  </si>
  <si>
    <t>11411</t>
  </si>
  <si>
    <t>Daň z přidané hodnoty</t>
  </si>
  <si>
    <t>11412</t>
  </si>
  <si>
    <t>Daně z prodeje</t>
  </si>
  <si>
    <t>11413</t>
  </si>
  <si>
    <t>Daně z obratu a ostatní obecné daně ze zboží a služeb</t>
  </si>
  <si>
    <t>1142</t>
  </si>
  <si>
    <t>Spotřební daně</t>
  </si>
  <si>
    <t>1143</t>
  </si>
  <si>
    <t>Zisky ze státních fiskálních monopolů</t>
  </si>
  <si>
    <t>1144</t>
  </si>
  <si>
    <t>Daně ze zvláštních služeb</t>
  </si>
  <si>
    <t>1145</t>
  </si>
  <si>
    <t>Daně z používání zboží, z povolení používat zboží a provozovat činnost</t>
  </si>
  <si>
    <t>11451</t>
  </si>
  <si>
    <t>Daně z motorových vozidel</t>
  </si>
  <si>
    <t>11452</t>
  </si>
  <si>
    <t>Ostatní daně z používání zboží, z povolení používat zboží a provozovat činnost</t>
  </si>
  <si>
    <t>1146</t>
  </si>
  <si>
    <t>Ostatní daně ze zboží a služeb</t>
  </si>
  <si>
    <t>115</t>
  </si>
  <si>
    <t>Daně z mezinárodního obchodu a transakcí</t>
  </si>
  <si>
    <t>1151</t>
  </si>
  <si>
    <t>Cla a ostatní dovozní poplatky</t>
  </si>
  <si>
    <t>1152</t>
  </si>
  <si>
    <t>Vývozní daně</t>
  </si>
  <si>
    <t>1153</t>
  </si>
  <si>
    <t>Zisky vývozních nebo dovozních monopolů</t>
  </si>
  <si>
    <t>1154</t>
  </si>
  <si>
    <t>Zisky ze směny (deviz)</t>
  </si>
  <si>
    <t>1155</t>
  </si>
  <si>
    <t>Daně ze směny (deviz)</t>
  </si>
  <si>
    <t>1156</t>
  </si>
  <si>
    <t>Ostatní daně z mezinárodního obchodu a transakcí</t>
  </si>
  <si>
    <t>116</t>
  </si>
  <si>
    <t>Ostatní daně</t>
  </si>
  <si>
    <t>121</t>
  </si>
  <si>
    <t>Příspěvky na sociální zabezpečení</t>
  </si>
  <si>
    <t>1211</t>
  </si>
  <si>
    <t>Příspěvky zaměstnanců</t>
  </si>
  <si>
    <t>1212</t>
  </si>
  <si>
    <t>Příspěvky zaměstnavatelů</t>
  </si>
  <si>
    <t>1213</t>
  </si>
  <si>
    <t>Příspěvky OSVČ nebo nezaměstnaných</t>
  </si>
  <si>
    <t>1214</t>
  </si>
  <si>
    <t>Příspěvky jinde nezařazené</t>
  </si>
  <si>
    <t>122</t>
  </si>
  <si>
    <t>Ostatní sociální příspěvky</t>
  </si>
  <si>
    <t>1221</t>
  </si>
  <si>
    <t>1222</t>
  </si>
  <si>
    <t>1223</t>
  </si>
  <si>
    <t>Imputované příspěvky</t>
  </si>
  <si>
    <t>131</t>
  </si>
  <si>
    <t>Od zahraničních vlád</t>
  </si>
  <si>
    <t>1311</t>
  </si>
  <si>
    <t>Běžné</t>
  </si>
  <si>
    <t>1312</t>
  </si>
  <si>
    <t>Kapitálové</t>
  </si>
  <si>
    <t>132</t>
  </si>
  <si>
    <t>Od mezinárodních organizací</t>
  </si>
  <si>
    <t>1321</t>
  </si>
  <si>
    <t>1322</t>
  </si>
  <si>
    <t>133</t>
  </si>
  <si>
    <t>Od institucí vládního sektoru</t>
  </si>
  <si>
    <t>1331</t>
  </si>
  <si>
    <t>1332</t>
  </si>
  <si>
    <t>141</t>
  </si>
  <si>
    <t>Příjmy z vlastnictví</t>
  </si>
  <si>
    <t>1411</t>
  </si>
  <si>
    <t>1412</t>
  </si>
  <si>
    <t>Dividendy</t>
  </si>
  <si>
    <t>1413</t>
  </si>
  <si>
    <t>Čerpání z důchodů kvazispolečností</t>
  </si>
  <si>
    <t>1414</t>
  </si>
  <si>
    <t>Příjmy z vlastnictví přisuzované pojištěncům</t>
  </si>
  <si>
    <t>1415</t>
  </si>
  <si>
    <t>Nájemné</t>
  </si>
  <si>
    <t>142</t>
  </si>
  <si>
    <t>Prodej zboží a služeb</t>
  </si>
  <si>
    <t>1421</t>
  </si>
  <si>
    <t>Prodej realizovaný na tržním principu</t>
  </si>
  <si>
    <t>1422</t>
  </si>
  <si>
    <t>Správní poplatky</t>
  </si>
  <si>
    <t>1423</t>
  </si>
  <si>
    <t>Nahodilý prodej realizovaný na netržním principu</t>
  </si>
  <si>
    <t>1424</t>
  </si>
  <si>
    <t>Imputovaný prodej zboží a služeb</t>
  </si>
  <si>
    <t>143</t>
  </si>
  <si>
    <t>Pokuty, penále a propadnutí</t>
  </si>
  <si>
    <t>144</t>
  </si>
  <si>
    <t>Dobrovolné transfery jiné než dotace</t>
  </si>
  <si>
    <t>1441</t>
  </si>
  <si>
    <t>1442</t>
  </si>
  <si>
    <t>145</t>
  </si>
  <si>
    <t>Ostatní příjmy jinde nezařazené</t>
  </si>
  <si>
    <t>PRODEJ NEFINANČNÍCH AKTIV</t>
  </si>
  <si>
    <t>TABULKA 3</t>
  </si>
  <si>
    <t>VÝDAJE</t>
  </si>
  <si>
    <t>2+3</t>
  </si>
  <si>
    <t>VÝDAJE NA PROVOZNÍ ČINNOST A NÁKUP NEFINANČNÍCH AKTIV</t>
  </si>
  <si>
    <t>2</t>
  </si>
  <si>
    <t>VÝDAJE NA PROVOZNÍ ČINNOST</t>
  </si>
  <si>
    <t>211</t>
  </si>
  <si>
    <t>Mzdy a platy</t>
  </si>
  <si>
    <t>212</t>
  </si>
  <si>
    <t>2121</t>
  </si>
  <si>
    <t>Skutečné sociální příspěvky</t>
  </si>
  <si>
    <t>2122</t>
  </si>
  <si>
    <t>Imputované sociální příspěvky</t>
  </si>
  <si>
    <t>23</t>
  </si>
  <si>
    <t>Spotřeba fixního kapitálu</t>
  </si>
  <si>
    <t>241</t>
  </si>
  <si>
    <t>Nerezidentům</t>
  </si>
  <si>
    <t>242</t>
  </si>
  <si>
    <t>Rezidentům s výjimkou institucí vládního sektoru</t>
  </si>
  <si>
    <t>243</t>
  </si>
  <si>
    <t>Institucím vládního sektoru</t>
  </si>
  <si>
    <t>251</t>
  </si>
  <si>
    <t>Veřejným společnostem</t>
  </si>
  <si>
    <t>252</t>
  </si>
  <si>
    <t>Soukromým společnostem</t>
  </si>
  <si>
    <t>261</t>
  </si>
  <si>
    <t>Zahraničním vládám</t>
  </si>
  <si>
    <t>2611</t>
  </si>
  <si>
    <t>2612</t>
  </si>
  <si>
    <t>262</t>
  </si>
  <si>
    <t>Mezinárodním organizacím</t>
  </si>
  <si>
    <t>2621</t>
  </si>
  <si>
    <t>2622</t>
  </si>
  <si>
    <t>263</t>
  </si>
  <si>
    <t>Jednotkám vládního sektoru</t>
  </si>
  <si>
    <t>2631</t>
  </si>
  <si>
    <t>2632</t>
  </si>
  <si>
    <t>271</t>
  </si>
  <si>
    <t>Dávky sociálního zabezpečení</t>
  </si>
  <si>
    <t>272</t>
  </si>
  <si>
    <t>Dávky sociální pomoci</t>
  </si>
  <si>
    <t>273</t>
  </si>
  <si>
    <t>Sociální dávky zaměstnavatelů</t>
  </si>
  <si>
    <t>281</t>
  </si>
  <si>
    <t>Výdaje z vlastnictví jiné než úroky</t>
  </si>
  <si>
    <t>282</t>
  </si>
  <si>
    <t>Ostatní výdaje jinde nezařazené</t>
  </si>
  <si>
    <t>2821</t>
  </si>
  <si>
    <t>Ostatní běžné výdaje</t>
  </si>
  <si>
    <t>2822</t>
  </si>
  <si>
    <t>Ostatní kapitálové výdaje</t>
  </si>
  <si>
    <t>NÁKUP NEFINANČNÍCH AKTIV</t>
  </si>
  <si>
    <t>PENĚŽNÍ SALDO</t>
  </si>
  <si>
    <t>TABULKA 4</t>
  </si>
  <si>
    <t>DLUH V ČLENĚNÍ PODLE DLUHOVÉHO NÁSTROJE</t>
  </si>
  <si>
    <t>63</t>
  </si>
  <si>
    <t>Dluhové závazky [631+632]</t>
  </si>
  <si>
    <t>6302</t>
  </si>
  <si>
    <t xml:space="preserve">Oběživo a depozita [6312+6322] </t>
  </si>
  <si>
    <t>6303</t>
  </si>
  <si>
    <t>Cenné papíry jiné než akcie [6313+6323]</t>
  </si>
  <si>
    <t>6304</t>
  </si>
  <si>
    <t>Půjčky [6314+6324]</t>
  </si>
  <si>
    <t>631</t>
  </si>
  <si>
    <t>6312</t>
  </si>
  <si>
    <t>Oběživo a depozita</t>
  </si>
  <si>
    <t>6313</t>
  </si>
  <si>
    <t>Cenné papíry jiné než akcie</t>
  </si>
  <si>
    <t>6314</t>
  </si>
  <si>
    <t>Půjčky</t>
  </si>
  <si>
    <t>632</t>
  </si>
  <si>
    <t>6322</t>
  </si>
  <si>
    <t>6323</t>
  </si>
  <si>
    <t>6324</t>
  </si>
  <si>
    <t>TABULKA 5</t>
  </si>
  <si>
    <t>VÝDAJE PODLE FUNKCÍ VLÁDNÍCH INSTITUCÍ</t>
  </si>
  <si>
    <t>7</t>
  </si>
  <si>
    <t>CELKOVÉ VÝDAJE</t>
  </si>
  <si>
    <t>701</t>
  </si>
  <si>
    <t>Všeobecné veřejné služby</t>
  </si>
  <si>
    <t>7017</t>
  </si>
  <si>
    <t>Transakce v oblasti veřejného dluhu</t>
  </si>
  <si>
    <t>7018</t>
  </si>
  <si>
    <t>Transfery obecného charakteru mezi různými úrovněmi státní a veřejné správy</t>
  </si>
  <si>
    <t>702</t>
  </si>
  <si>
    <t>Obrana</t>
  </si>
  <si>
    <t>703</t>
  </si>
  <si>
    <t>Veřejný pořádek a bezpečnost</t>
  </si>
  <si>
    <t>704</t>
  </si>
  <si>
    <t>Ekonomické záležitosti</t>
  </si>
  <si>
    <t>7042</t>
  </si>
  <si>
    <t xml:space="preserve">Zemědělství, lesnictví, rybářství a myslivost </t>
  </si>
  <si>
    <t>7043</t>
  </si>
  <si>
    <t>Paliva a energetika</t>
  </si>
  <si>
    <t>7044</t>
  </si>
  <si>
    <t>Těžba a zpracovatelský průmysl</t>
  </si>
  <si>
    <t>7045</t>
  </si>
  <si>
    <t>Doprava</t>
  </si>
  <si>
    <t>7046</t>
  </si>
  <si>
    <t>Pošty a telekomunikace</t>
  </si>
  <si>
    <t>705</t>
  </si>
  <si>
    <t>Ochrana životního prostředí</t>
  </si>
  <si>
    <t>706</t>
  </si>
  <si>
    <t>Bydlení a společenská  infrastruktura</t>
  </si>
  <si>
    <t>707</t>
  </si>
  <si>
    <t>Zdraví</t>
  </si>
  <si>
    <t>7072</t>
  </si>
  <si>
    <t>Ambulantní zdravotní péče</t>
  </si>
  <si>
    <t>7073</t>
  </si>
  <si>
    <t>Ústavní  zdravotní péče</t>
  </si>
  <si>
    <t>7074</t>
  </si>
  <si>
    <t>Veřejné zdravotnické služby</t>
  </si>
  <si>
    <t>708</t>
  </si>
  <si>
    <t xml:space="preserve">Rekreace, kultura a náboženství </t>
  </si>
  <si>
    <t>709</t>
  </si>
  <si>
    <t>Vzdělávání</t>
  </si>
  <si>
    <t>7091</t>
  </si>
  <si>
    <t>Preprimární a primární vzdělávání</t>
  </si>
  <si>
    <t>7092</t>
  </si>
  <si>
    <t>Sekundární vzdělávání</t>
  </si>
  <si>
    <t>7094</t>
  </si>
  <si>
    <t>Terciární vzdělávání</t>
  </si>
  <si>
    <t>710</t>
  </si>
  <si>
    <t>Sociální věci</t>
  </si>
  <si>
    <t xml:space="preserve">Úprava celkových výdajů o příjmy z prodeje nefinančních aktiv </t>
  </si>
  <si>
    <t>Centrální rozpočty</t>
  </si>
  <si>
    <t>Místní rozpočty</t>
  </si>
  <si>
    <t>....</t>
  </si>
  <si>
    <t>Veřejné rozpočty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</si>
</sst>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@*."/>
    <numFmt numFmtId="166" formatCode="_ @*."/>
    <numFmt numFmtId="167" formatCode="__@*."/>
    <numFmt numFmtId="168" formatCode="___ @*."/>
    <numFmt numFmtId="169" formatCode="____\ @*."/>
  </numFmts>
  <fonts count="17" x14ac:knownFonts="1">
    <font>
      <sz val="10"/>
      <name val="Arial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  <font>
      <b/>
      <sz val="11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" fillId="0" borderId="0" applyProtection="0">
      <alignment wrapText="1"/>
    </xf>
    <xf numFmtId="166" fontId="2" fillId="0" borderId="0"/>
    <xf numFmtId="167" fontId="3" fillId="0" borderId="0" applyProtection="0"/>
    <xf numFmtId="167" fontId="2" fillId="0" borderId="0"/>
    <xf numFmtId="168" fontId="3" fillId="0" borderId="0"/>
    <xf numFmtId="169" fontId="3" fillId="0" borderId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49" fontId="7" fillId="0" borderId="0" applyFill="0" applyBorder="0">
      <alignment horizontal="left" vertical="center"/>
    </xf>
  </cellStyleXfs>
  <cellXfs count="254">
    <xf numFmtId="0" fontId="0" fillId="0" borderId="0" xfId="0"/>
    <xf numFmtId="0" fontId="9" fillId="0" borderId="3" xfId="8" applyNumberFormat="1" applyFont="1" applyBorder="1" applyAlignment="1" applyProtection="1">
      <alignment horizontal="center" wrapText="1"/>
    </xf>
    <xf numFmtId="0" fontId="9" fillId="0" borderId="4" xfId="8" applyNumberFormat="1" applyFont="1" applyBorder="1" applyAlignment="1" applyProtection="1">
      <alignment horizontal="center" wrapText="1"/>
    </xf>
    <xf numFmtId="0" fontId="9" fillId="0" borderId="5" xfId="8" applyNumberFormat="1" applyFont="1" applyBorder="1" applyAlignment="1" applyProtection="1">
      <alignment horizontal="center" wrapText="1"/>
    </xf>
    <xf numFmtId="0" fontId="9" fillId="0" borderId="0" xfId="8" applyNumberFormat="1" applyFont="1" applyBorder="1" applyAlignment="1" applyProtection="1">
      <alignment horizontal="center" wrapText="1"/>
    </xf>
    <xf numFmtId="49" fontId="8" fillId="0" borderId="6" xfId="11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7" xfId="11" applyFont="1" applyFill="1" applyBorder="1" applyAlignment="1">
      <alignment horizontal="left" vertical="center" wrapText="1" indent="1"/>
    </xf>
    <xf numFmtId="0" fontId="9" fillId="0" borderId="6" xfId="8" quotePrefix="1" applyNumberFormat="1" applyFont="1" applyBorder="1" applyAlignment="1" applyProtection="1">
      <alignment horizontal="center"/>
    </xf>
    <xf numFmtId="0" fontId="9" fillId="0" borderId="8" xfId="8" quotePrefix="1" applyNumberFormat="1" applyFont="1" applyBorder="1" applyAlignment="1" applyProtection="1">
      <alignment horizontal="center"/>
    </xf>
    <xf numFmtId="0" fontId="9" fillId="0" borderId="9" xfId="8" quotePrefix="1" applyNumberFormat="1" applyFont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49" fontId="8" fillId="0" borderId="0" xfId="11" applyNumberFormat="1" applyFont="1" applyFill="1" applyBorder="1" applyAlignment="1" applyProtection="1">
      <alignment horizontal="right"/>
      <protection locked="0"/>
    </xf>
    <xf numFmtId="0" fontId="9" fillId="0" borderId="0" xfId="11" applyFont="1" applyFill="1" applyBorder="1" applyProtection="1">
      <protection locked="0"/>
    </xf>
    <xf numFmtId="3" fontId="9" fillId="0" borderId="0" xfId="0" applyNumberFormat="1" applyFont="1" applyFill="1" applyBorder="1"/>
    <xf numFmtId="0" fontId="8" fillId="0" borderId="0" xfId="11" applyFont="1" applyFill="1" applyBorder="1" applyProtection="1">
      <protection locked="0"/>
    </xf>
    <xf numFmtId="49" fontId="9" fillId="0" borderId="0" xfId="11" applyNumberFormat="1" applyFont="1" applyFill="1" applyBorder="1" applyAlignment="1" applyProtection="1">
      <alignment horizontal="right"/>
      <protection locked="0"/>
    </xf>
    <xf numFmtId="0" fontId="9" fillId="0" borderId="0" xfId="11" applyFont="1" applyFill="1" applyBorder="1" applyAlignment="1" applyProtection="1">
      <alignment wrapText="1"/>
      <protection locked="0"/>
    </xf>
    <xf numFmtId="49" fontId="9" fillId="0" borderId="0" xfId="11" applyNumberFormat="1" applyFont="1" applyFill="1" applyBorder="1" applyAlignment="1" applyProtection="1">
      <alignment horizontal="left"/>
      <protection locked="0"/>
    </xf>
    <xf numFmtId="164" fontId="8" fillId="0" borderId="0" xfId="11" applyNumberFormat="1" applyFont="1" applyFill="1" applyBorder="1" applyAlignment="1" applyProtection="1">
      <alignment horizontal="right"/>
      <protection locked="0"/>
    </xf>
    <xf numFmtId="0" fontId="8" fillId="0" borderId="0" xfId="11" applyFont="1" applyFill="1" applyBorder="1" applyAlignment="1" applyProtection="1">
      <alignment horizontal="right"/>
      <protection locked="0"/>
    </xf>
    <xf numFmtId="49" fontId="8" fillId="0" borderId="0" xfId="11" applyNumberFormat="1" applyFont="1" applyFill="1" applyBorder="1" applyAlignment="1" applyProtection="1">
      <alignment horizontal="left"/>
      <protection locked="0"/>
    </xf>
    <xf numFmtId="49" fontId="9" fillId="0" borderId="0" xfId="11" applyNumberFormat="1" applyFont="1" applyFill="1" applyBorder="1" applyAlignment="1" applyProtection="1">
      <alignment horizontal="left" wrapText="1"/>
      <protection locked="0"/>
    </xf>
    <xf numFmtId="49" fontId="8" fillId="0" borderId="6" xfId="11" applyNumberFormat="1" applyFont="1" applyFill="1" applyBorder="1" applyAlignment="1">
      <alignment horizontal="left" vertical="center" wrapText="1" indent="1"/>
    </xf>
    <xf numFmtId="0" fontId="9" fillId="0" borderId="5" xfId="0" quotePrefix="1" applyFont="1" applyFill="1" applyBorder="1" applyAlignment="1">
      <alignment horizontal="left" vertical="center"/>
    </xf>
    <xf numFmtId="49" fontId="9" fillId="0" borderId="5" xfId="5" applyNumberFormat="1" applyFont="1" applyFill="1" applyBorder="1" applyAlignment="1">
      <alignment vertical="center" wrapText="1"/>
    </xf>
    <xf numFmtId="3" fontId="9" fillId="0" borderId="0" xfId="5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0" fontId="9" fillId="0" borderId="0" xfId="0" applyFont="1" applyFill="1"/>
    <xf numFmtId="49" fontId="8" fillId="0" borderId="13" xfId="12" applyFont="1" applyFill="1" applyBorder="1" applyAlignment="1">
      <alignment horizontal="left" vertical="center" wrapText="1"/>
    </xf>
    <xf numFmtId="49" fontId="9" fillId="0" borderId="5" xfId="3" applyNumberFormat="1" applyFont="1" applyFill="1" applyBorder="1" applyAlignment="1">
      <alignment horizontal="left" vertical="center" wrapText="1"/>
    </xf>
    <xf numFmtId="49" fontId="9" fillId="0" borderId="5" xfId="5" applyNumberFormat="1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right"/>
    </xf>
    <xf numFmtId="49" fontId="13" fillId="0" borderId="0" xfId="0" applyNumberFormat="1" applyFont="1" applyFill="1" applyBorder="1" applyAlignment="1" applyProtection="1">
      <alignment horizontal="left" wrapText="1"/>
      <protection locked="0"/>
    </xf>
    <xf numFmtId="49" fontId="13" fillId="0" borderId="0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/>
    <xf numFmtId="0" fontId="8" fillId="0" borderId="0" xfId="0" applyFont="1" applyFill="1" applyBorder="1"/>
    <xf numFmtId="49" fontId="8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left"/>
    </xf>
    <xf numFmtId="49" fontId="15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8" fillId="0" borderId="0" xfId="9" applyFont="1" applyAlignment="1">
      <alignment horizontal="left" indent="1"/>
    </xf>
    <xf numFmtId="0" fontId="9" fillId="0" borderId="0" xfId="9" applyFont="1"/>
    <xf numFmtId="49" fontId="9" fillId="0" borderId="1" xfId="8" applyNumberFormat="1" applyFont="1" applyBorder="1" applyAlignment="1" applyProtection="1">
      <alignment horizontal="left"/>
    </xf>
    <xf numFmtId="0" fontId="9" fillId="0" borderId="16" xfId="8" applyFont="1" applyBorder="1" applyProtection="1"/>
    <xf numFmtId="0" fontId="9" fillId="0" borderId="0" xfId="8" applyFont="1" applyProtection="1"/>
    <xf numFmtId="0" fontId="9" fillId="0" borderId="0" xfId="8" applyFont="1" applyProtection="1">
      <protection locked="0"/>
    </xf>
    <xf numFmtId="49" fontId="9" fillId="0" borderId="6" xfId="8" applyNumberFormat="1" applyFont="1" applyBorder="1" applyAlignment="1" applyProtection="1">
      <alignment horizontal="left"/>
    </xf>
    <xf numFmtId="0" fontId="9" fillId="0" borderId="9" xfId="8" applyFont="1" applyBorder="1" applyProtection="1"/>
    <xf numFmtId="0" fontId="9" fillId="0" borderId="9" xfId="9" quotePrefix="1" applyNumberFormat="1" applyFont="1" applyBorder="1" applyAlignment="1" applyProtection="1">
      <alignment horizontal="center"/>
    </xf>
    <xf numFmtId="0" fontId="9" fillId="0" borderId="8" xfId="9" quotePrefix="1" applyNumberFormat="1" applyFont="1" applyBorder="1" applyAlignment="1" applyProtection="1">
      <alignment horizontal="center"/>
    </xf>
    <xf numFmtId="49" fontId="8" fillId="0" borderId="12" xfId="8" applyNumberFormat="1" applyFont="1" applyFill="1" applyBorder="1" applyAlignment="1" applyProtection="1">
      <alignment horizontal="left"/>
    </xf>
    <xf numFmtId="0" fontId="8" fillId="0" borderId="13" xfId="8" applyFont="1" applyFill="1" applyBorder="1" applyProtection="1"/>
    <xf numFmtId="0" fontId="9" fillId="0" borderId="0" xfId="8" applyFont="1" applyAlignment="1" applyProtection="1">
      <alignment horizontal="right"/>
      <protection locked="0"/>
    </xf>
    <xf numFmtId="49" fontId="9" fillId="0" borderId="4" xfId="8" applyNumberFormat="1" applyFont="1" applyFill="1" applyBorder="1" applyAlignment="1" applyProtection="1">
      <alignment horizontal="left"/>
    </xf>
    <xf numFmtId="0" fontId="9" fillId="0" borderId="5" xfId="8" applyFont="1" applyFill="1" applyBorder="1" applyAlignment="1" applyProtection="1">
      <alignment horizontal="left" indent="1"/>
    </xf>
    <xf numFmtId="49" fontId="8" fillId="0" borderId="4" xfId="8" applyNumberFormat="1" applyFont="1" applyFill="1" applyBorder="1" applyAlignment="1" applyProtection="1">
      <alignment horizontal="left"/>
    </xf>
    <xf numFmtId="0" fontId="8" fillId="0" borderId="5" xfId="8" applyFont="1" applyFill="1" applyBorder="1" applyAlignment="1" applyProtection="1">
      <alignment horizontal="left" indent="1"/>
    </xf>
    <xf numFmtId="0" fontId="9" fillId="0" borderId="5" xfId="8" applyFont="1" applyFill="1" applyBorder="1" applyAlignment="1" applyProtection="1">
      <alignment horizontal="left" indent="2"/>
    </xf>
    <xf numFmtId="49" fontId="9" fillId="0" borderId="6" xfId="8" applyNumberFormat="1" applyFont="1" applyFill="1" applyBorder="1" applyAlignment="1" applyProtection="1">
      <alignment horizontal="left"/>
    </xf>
    <xf numFmtId="0" fontId="9" fillId="0" borderId="8" xfId="8" applyFont="1" applyFill="1" applyBorder="1" applyAlignment="1" applyProtection="1">
      <alignment horizontal="left" indent="2"/>
    </xf>
    <xf numFmtId="3" fontId="8" fillId="0" borderId="13" xfId="10" applyNumberFormat="1" applyFont="1" applyFill="1" applyBorder="1" applyAlignment="1" applyProtection="1">
      <alignment horizontal="right"/>
      <protection locked="0"/>
    </xf>
    <xf numFmtId="3" fontId="8" fillId="0" borderId="5" xfId="10" applyNumberFormat="1" applyFont="1" applyFill="1" applyBorder="1" applyAlignment="1" applyProtection="1">
      <alignment horizontal="right"/>
      <protection locked="0"/>
    </xf>
    <xf numFmtId="3" fontId="8" fillId="0" borderId="0" xfId="10" applyNumberFormat="1" applyFont="1" applyFill="1" applyBorder="1" applyAlignment="1" applyProtection="1">
      <alignment horizontal="right"/>
      <protection locked="0"/>
    </xf>
    <xf numFmtId="3" fontId="8" fillId="0" borderId="14" xfId="10" applyNumberFormat="1" applyFont="1" applyFill="1" applyBorder="1" applyAlignment="1" applyProtection="1">
      <alignment horizontal="right"/>
      <protection locked="0"/>
    </xf>
    <xf numFmtId="3" fontId="9" fillId="0" borderId="5" xfId="10" applyNumberFormat="1" applyFont="1" applyFill="1" applyBorder="1" applyAlignment="1" applyProtection="1">
      <alignment horizontal="right"/>
      <protection locked="0"/>
    </xf>
    <xf numFmtId="3" fontId="9" fillId="0" borderId="0" xfId="10" applyNumberFormat="1" applyFont="1" applyFill="1" applyBorder="1" applyAlignment="1" applyProtection="1">
      <alignment horizontal="right"/>
      <protection locked="0"/>
    </xf>
    <xf numFmtId="3" fontId="9" fillId="0" borderId="14" xfId="10" applyNumberFormat="1" applyFont="1" applyFill="1" applyBorder="1" applyAlignment="1" applyProtection="1">
      <alignment horizontal="right"/>
      <protection locked="0"/>
    </xf>
    <xf numFmtId="3" fontId="8" fillId="0" borderId="8" xfId="1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3" fontId="8" fillId="0" borderId="12" xfId="7" applyNumberFormat="1" applyFont="1" applyFill="1" applyBorder="1" applyAlignment="1" applyProtection="1">
      <alignment horizontal="right"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9" fillId="0" borderId="16" xfId="2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right" vertical="center"/>
    </xf>
    <xf numFmtId="3" fontId="9" fillId="0" borderId="0" xfId="6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8" xfId="5" applyNumberFormat="1" applyFont="1" applyFill="1" applyBorder="1" applyAlignment="1">
      <alignment horizontal="right" vertical="center"/>
    </xf>
    <xf numFmtId="3" fontId="9" fillId="0" borderId="5" xfId="5" applyNumberFormat="1" applyFont="1" applyFill="1" applyBorder="1" applyAlignment="1">
      <alignment horizontal="right" vertical="center"/>
    </xf>
    <xf numFmtId="3" fontId="9" fillId="0" borderId="9" xfId="4" applyNumberFormat="1" applyFont="1" applyFill="1" applyBorder="1" applyAlignment="1">
      <alignment horizontal="right" vertical="center"/>
    </xf>
    <xf numFmtId="3" fontId="8" fillId="0" borderId="9" xfId="1" applyNumberFormat="1" applyFont="1" applyFill="1" applyBorder="1" applyAlignment="1" applyProtection="1">
      <alignment horizontal="right" vertical="center" wrapText="1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9" fillId="0" borderId="3" xfId="3" applyNumberFormat="1" applyFont="1" applyFill="1" applyBorder="1" applyAlignment="1">
      <alignment horizontal="right" vertical="center"/>
    </xf>
    <xf numFmtId="3" fontId="9" fillId="0" borderId="5" xfId="3" applyNumberFormat="1" applyFont="1" applyFill="1" applyBorder="1" applyAlignment="1">
      <alignment horizontal="right" vertical="center"/>
    </xf>
    <xf numFmtId="3" fontId="9" fillId="0" borderId="8" xfId="3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8" fillId="0" borderId="13" xfId="8" applyNumberFormat="1" applyFont="1" applyFill="1" applyBorder="1" applyAlignment="1" applyProtection="1">
      <alignment horizontal="right"/>
      <protection locked="0"/>
    </xf>
    <xf numFmtId="3" fontId="9" fillId="0" borderId="5" xfId="8" applyNumberFormat="1" applyFont="1" applyFill="1" applyBorder="1" applyAlignment="1" applyProtection="1">
      <alignment horizontal="right"/>
      <protection locked="0"/>
    </xf>
    <xf numFmtId="3" fontId="8" fillId="0" borderId="5" xfId="8" applyNumberFormat="1" applyFont="1" applyFill="1" applyBorder="1" applyAlignment="1" applyProtection="1">
      <alignment horizontal="right"/>
      <protection locked="0"/>
    </xf>
    <xf numFmtId="3" fontId="9" fillId="0" borderId="5" xfId="9" applyNumberFormat="1" applyFont="1" applyFill="1" applyBorder="1" applyAlignment="1" applyProtection="1">
      <alignment horizontal="right"/>
      <protection locked="0"/>
    </xf>
    <xf numFmtId="3" fontId="9" fillId="0" borderId="0" xfId="8" applyNumberFormat="1" applyFont="1" applyFill="1" applyBorder="1" applyAlignment="1" applyProtection="1">
      <alignment horizontal="right"/>
      <protection locked="0"/>
    </xf>
    <xf numFmtId="3" fontId="9" fillId="0" borderId="14" xfId="8" applyNumberFormat="1" applyFont="1" applyFill="1" applyBorder="1" applyAlignment="1" applyProtection="1">
      <alignment horizontal="right"/>
      <protection locked="0"/>
    </xf>
    <xf numFmtId="3" fontId="9" fillId="0" borderId="8" xfId="8" applyNumberFormat="1" applyFont="1" applyFill="1" applyBorder="1" applyAlignment="1" applyProtection="1">
      <alignment horizontal="right"/>
      <protection locked="0"/>
    </xf>
    <xf numFmtId="3" fontId="9" fillId="0" borderId="9" xfId="8" applyNumberFormat="1" applyFont="1" applyFill="1" applyBorder="1" applyAlignment="1" applyProtection="1">
      <alignment horizontal="right"/>
      <protection locked="0"/>
    </xf>
    <xf numFmtId="3" fontId="9" fillId="0" borderId="7" xfId="8" applyNumberFormat="1" applyFont="1" applyFill="1" applyBorder="1" applyAlignment="1" applyProtection="1">
      <alignment horizontal="right"/>
      <protection locked="0"/>
    </xf>
    <xf numFmtId="3" fontId="8" fillId="0" borderId="13" xfId="7" applyNumberFormat="1" applyFont="1" applyFill="1" applyBorder="1" applyAlignment="1" applyProtection="1">
      <alignment horizontal="right" vertical="center"/>
    </xf>
    <xf numFmtId="3" fontId="8" fillId="0" borderId="17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indent="1"/>
    </xf>
    <xf numFmtId="0" fontId="8" fillId="0" borderId="0" xfId="0" applyFont="1" applyFill="1"/>
    <xf numFmtId="0" fontId="0" fillId="0" borderId="0" xfId="0" applyFill="1"/>
    <xf numFmtId="0" fontId="8" fillId="0" borderId="1" xfId="0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9" fillId="0" borderId="4" xfId="8" applyNumberFormat="1" applyFont="1" applyFill="1" applyBorder="1" applyAlignment="1" applyProtection="1">
      <alignment horizontal="center" wrapText="1"/>
    </xf>
    <xf numFmtId="0" fontId="9" fillId="0" borderId="5" xfId="8" applyNumberFormat="1" applyFont="1" applyFill="1" applyBorder="1" applyAlignment="1" applyProtection="1">
      <alignment horizontal="center" wrapText="1"/>
    </xf>
    <xf numFmtId="0" fontId="9" fillId="0" borderId="0" xfId="8" applyNumberFormat="1" applyFont="1" applyFill="1" applyBorder="1" applyAlignment="1" applyProtection="1">
      <alignment horizontal="center" wrapText="1"/>
    </xf>
    <xf numFmtId="0" fontId="9" fillId="0" borderId="6" xfId="8" quotePrefix="1" applyNumberFormat="1" applyFont="1" applyFill="1" applyBorder="1" applyAlignment="1" applyProtection="1">
      <alignment horizontal="center"/>
    </xf>
    <xf numFmtId="0" fontId="9" fillId="0" borderId="8" xfId="8" quotePrefix="1" applyNumberFormat="1" applyFont="1" applyFill="1" applyBorder="1" applyAlignment="1" applyProtection="1">
      <alignment horizontal="center"/>
    </xf>
    <xf numFmtId="0" fontId="9" fillId="0" borderId="9" xfId="8" quotePrefix="1" applyNumberFormat="1" applyFont="1" applyFill="1" applyBorder="1" applyAlignment="1" applyProtection="1">
      <alignment horizontal="center"/>
    </xf>
    <xf numFmtId="0" fontId="9" fillId="0" borderId="9" xfId="10" quotePrefix="1" applyNumberFormat="1" applyFont="1" applyFill="1" applyBorder="1" applyAlignment="1" applyProtection="1">
      <alignment horizontal="center"/>
    </xf>
    <xf numFmtId="0" fontId="9" fillId="0" borderId="8" xfId="10" quotePrefix="1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5" xfId="7" applyFont="1" applyFill="1" applyBorder="1" applyAlignment="1" applyProtection="1">
      <alignment horizontal="left" vertical="center"/>
    </xf>
    <xf numFmtId="49" fontId="8" fillId="0" borderId="5" xfId="7" applyNumberFormat="1" applyFont="1" applyFill="1" applyBorder="1" applyAlignment="1" applyProtection="1">
      <alignment horizontal="left" vertical="center" wrapText="1"/>
    </xf>
    <xf numFmtId="1" fontId="9" fillId="0" borderId="5" xfId="0" applyNumberFormat="1" applyFont="1" applyFill="1" applyBorder="1" applyAlignment="1">
      <alignment vertical="center"/>
    </xf>
    <xf numFmtId="0" fontId="9" fillId="0" borderId="10" xfId="0" applyFont="1" applyFill="1" applyBorder="1"/>
    <xf numFmtId="0" fontId="8" fillId="0" borderId="5" xfId="7" applyFont="1" applyFill="1" applyBorder="1" applyAlignment="1" applyProtection="1">
      <alignment horizontal="left" vertical="center"/>
    </xf>
    <xf numFmtId="49" fontId="8" fillId="0" borderId="5" xfId="1" applyNumberFormat="1" applyFont="1" applyFill="1" applyBorder="1" applyAlignment="1" applyProtection="1">
      <alignment horizontal="left" vertical="center" wrapText="1"/>
    </xf>
    <xf numFmtId="0" fontId="9" fillId="0" borderId="5" xfId="7" quotePrefix="1" applyFont="1" applyFill="1" applyBorder="1" applyAlignment="1" applyProtection="1">
      <alignment horizontal="left" vertical="center"/>
    </xf>
    <xf numFmtId="49" fontId="9" fillId="0" borderId="5" xfId="2" applyNumberFormat="1" applyFont="1" applyFill="1" applyBorder="1" applyAlignment="1">
      <alignment horizontal="left" vertical="center" wrapText="1"/>
    </xf>
    <xf numFmtId="0" fontId="10" fillId="0" borderId="8" xfId="7" applyFont="1" applyFill="1" applyBorder="1" applyAlignment="1" applyProtection="1">
      <alignment horizontal="left" vertical="center"/>
    </xf>
    <xf numFmtId="49" fontId="10" fillId="0" borderId="8" xfId="1" applyNumberFormat="1" applyFont="1" applyFill="1" applyBorder="1" applyAlignment="1" applyProtection="1">
      <alignment horizontal="left" vertical="center" wrapText="1"/>
    </xf>
    <xf numFmtId="0" fontId="9" fillId="0" borderId="11" xfId="0" applyFont="1" applyFill="1" applyBorder="1"/>
    <xf numFmtId="0" fontId="8" fillId="0" borderId="4" xfId="7" applyFont="1" applyFill="1" applyBorder="1" applyAlignment="1" applyProtection="1">
      <alignment vertical="center"/>
    </xf>
    <xf numFmtId="49" fontId="8" fillId="0" borderId="3" xfId="7" applyNumberFormat="1" applyFont="1" applyFill="1" applyBorder="1" applyAlignment="1" applyProtection="1">
      <alignment horizontal="left" vertical="center" wrapText="1"/>
    </xf>
    <xf numFmtId="0" fontId="8" fillId="0" borderId="4" xfId="7" quotePrefix="1" applyFont="1" applyFill="1" applyBorder="1" applyAlignment="1" applyProtection="1">
      <alignment horizontal="left" vertical="center"/>
    </xf>
    <xf numFmtId="49" fontId="8" fillId="0" borderId="5" xfId="2" applyNumberFormat="1" applyFont="1" applyFill="1" applyBorder="1" applyAlignment="1">
      <alignment horizontal="left" vertical="center" wrapText="1"/>
    </xf>
    <xf numFmtId="0" fontId="9" fillId="0" borderId="4" xfId="7" quotePrefix="1" applyFont="1" applyFill="1" applyBorder="1" applyAlignment="1" applyProtection="1">
      <alignment horizontal="left" vertical="center"/>
    </xf>
    <xf numFmtId="0" fontId="10" fillId="0" borderId="4" xfId="7" quotePrefix="1" applyFont="1" applyFill="1" applyBorder="1" applyAlignment="1" applyProtection="1">
      <alignment horizontal="left" vertical="center"/>
    </xf>
    <xf numFmtId="49" fontId="10" fillId="0" borderId="8" xfId="1" applyNumberFormat="1" applyFont="1" applyFill="1" applyBorder="1" applyAlignment="1">
      <alignment horizontal="left" vertical="center" wrapText="1"/>
    </xf>
    <xf numFmtId="0" fontId="10" fillId="0" borderId="12" xfId="7" applyFont="1" applyFill="1" applyBorder="1" applyAlignment="1" applyProtection="1">
      <alignment vertical="center"/>
    </xf>
    <xf numFmtId="49" fontId="10" fillId="0" borderId="3" xfId="1" applyNumberFormat="1" applyFont="1" applyFill="1" applyBorder="1" applyAlignment="1">
      <alignment horizontal="left" vertical="center" wrapText="1"/>
    </xf>
    <xf numFmtId="0" fontId="8" fillId="0" borderId="4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left" vertical="center"/>
    </xf>
    <xf numFmtId="49" fontId="9" fillId="0" borderId="5" xfId="3" applyNumberFormat="1" applyFont="1" applyFill="1" applyBorder="1" applyAlignment="1" applyProtection="1">
      <alignment horizontal="left" vertical="center" wrapText="1"/>
    </xf>
    <xf numFmtId="0" fontId="10" fillId="0" borderId="4" xfId="7" applyFont="1" applyFill="1" applyBorder="1" applyAlignment="1" applyProtection="1">
      <alignment horizontal="left" vertical="center"/>
    </xf>
    <xf numFmtId="0" fontId="10" fillId="0" borderId="13" xfId="7" applyFont="1" applyFill="1" applyBorder="1" applyAlignment="1" applyProtection="1">
      <alignment vertical="center"/>
      <protection locked="0"/>
    </xf>
    <xf numFmtId="49" fontId="10" fillId="0" borderId="13" xfId="1" applyNumberFormat="1" applyFont="1" applyFill="1" applyBorder="1" applyAlignment="1">
      <alignment horizontal="left" vertical="center" wrapText="1"/>
    </xf>
    <xf numFmtId="3" fontId="9" fillId="0" borderId="0" xfId="0" applyNumberFormat="1" applyFont="1" applyFill="1"/>
    <xf numFmtId="0" fontId="8" fillId="0" borderId="13" xfId="0" applyFont="1" applyFill="1" applyBorder="1" applyAlignment="1">
      <alignment horizontal="left" vertical="center" wrapText="1"/>
    </xf>
    <xf numFmtId="0" fontId="8" fillId="0" borderId="8" xfId="0" quotePrefix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 wrapText="1"/>
    </xf>
    <xf numFmtId="0" fontId="8" fillId="0" borderId="5" xfId="0" quotePrefix="1" applyFont="1" applyFill="1" applyBorder="1" applyAlignment="1">
      <alignment horizontal="left" vertical="center"/>
    </xf>
    <xf numFmtId="49" fontId="9" fillId="0" borderId="4" xfId="5" applyNumberFormat="1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>
      <alignment horizontal="right" vertical="center"/>
    </xf>
    <xf numFmtId="0" fontId="8" fillId="0" borderId="13" xfId="0" quotePrefix="1" applyFont="1" applyFill="1" applyBorder="1" applyAlignment="1">
      <alignment horizontal="left" vertical="center"/>
    </xf>
    <xf numFmtId="49" fontId="8" fillId="0" borderId="13" xfId="2" applyNumberFormat="1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49" fontId="8" fillId="0" borderId="3" xfId="2" applyNumberFormat="1" applyFont="1" applyFill="1" applyBorder="1" applyAlignment="1">
      <alignment horizontal="left" vertical="center" wrapText="1"/>
    </xf>
    <xf numFmtId="49" fontId="9" fillId="0" borderId="6" xfId="5" applyNumberFormat="1" applyFont="1" applyFill="1" applyBorder="1" applyAlignment="1">
      <alignment horizontal="left" vertical="center" wrapText="1"/>
    </xf>
    <xf numFmtId="0" fontId="8" fillId="0" borderId="13" xfId="7" quotePrefix="1" applyFont="1" applyFill="1" applyBorder="1" applyAlignment="1" applyProtection="1">
      <alignment horizontal="left" vertical="center"/>
    </xf>
    <xf numFmtId="49" fontId="8" fillId="0" borderId="8" xfId="2" applyNumberFormat="1" applyFont="1" applyFill="1" applyBorder="1" applyAlignment="1">
      <alignment horizontal="left" vertical="center" wrapText="1"/>
    </xf>
    <xf numFmtId="0" fontId="9" fillId="0" borderId="3" xfId="7" quotePrefix="1" applyFont="1" applyFill="1" applyBorder="1" applyAlignment="1" applyProtection="1">
      <alignment horizontal="left" vertical="center"/>
    </xf>
    <xf numFmtId="49" fontId="9" fillId="0" borderId="3" xfId="3" applyNumberFormat="1" applyFont="1" applyFill="1" applyBorder="1" applyAlignment="1">
      <alignment horizontal="left" vertical="center" wrapText="1"/>
    </xf>
    <xf numFmtId="0" fontId="8" fillId="0" borderId="13" xfId="0" quotePrefix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8" fillId="0" borderId="3" xfId="7" applyNumberFormat="1" applyFont="1" applyFill="1" applyBorder="1" applyAlignment="1" applyProtection="1">
      <alignment vertical="center" wrapText="1"/>
    </xf>
    <xf numFmtId="49" fontId="8" fillId="0" borderId="13" xfId="7" applyNumberFormat="1" applyFont="1" applyFill="1" applyBorder="1" applyAlignment="1" applyProtection="1">
      <alignment vertical="center" wrapText="1"/>
    </xf>
    <xf numFmtId="49" fontId="8" fillId="0" borderId="3" xfId="2" applyNumberFormat="1" applyFont="1" applyFill="1" applyBorder="1" applyAlignment="1">
      <alignment vertical="center" wrapText="1"/>
    </xf>
    <xf numFmtId="49" fontId="8" fillId="0" borderId="5" xfId="4" applyNumberFormat="1" applyFont="1" applyFill="1" applyBorder="1" applyAlignment="1">
      <alignment vertical="center" wrapText="1"/>
    </xf>
    <xf numFmtId="49" fontId="9" fillId="0" borderId="5" xfId="6" applyNumberFormat="1" applyFont="1" applyFill="1" applyBorder="1" applyAlignment="1">
      <alignment vertical="center" wrapText="1"/>
    </xf>
    <xf numFmtId="49" fontId="9" fillId="0" borderId="4" xfId="5" applyNumberFormat="1" applyFont="1" applyFill="1" applyBorder="1" applyAlignment="1">
      <alignment vertical="center" wrapText="1"/>
    </xf>
    <xf numFmtId="49" fontId="8" fillId="0" borderId="8" xfId="4" applyNumberFormat="1" applyFont="1" applyFill="1" applyBorder="1" applyAlignment="1">
      <alignment vertical="center" wrapText="1"/>
    </xf>
    <xf numFmtId="0" fontId="8" fillId="0" borderId="8" xfId="7" quotePrefix="1" applyFont="1" applyFill="1" applyBorder="1" applyAlignment="1" applyProtection="1">
      <alignment horizontal="left" vertical="center"/>
    </xf>
    <xf numFmtId="49" fontId="8" fillId="0" borderId="8" xfId="1" applyNumberFormat="1" applyFont="1" applyFill="1" applyBorder="1" applyAlignment="1" applyProtection="1">
      <alignment vertical="center" wrapText="1"/>
    </xf>
    <xf numFmtId="49" fontId="9" fillId="0" borderId="5" xfId="3" applyNumberFormat="1" applyFont="1" applyFill="1" applyBorder="1" applyAlignment="1">
      <alignment vertical="center" wrapText="1"/>
    </xf>
    <xf numFmtId="0" fontId="9" fillId="0" borderId="8" xfId="7" quotePrefix="1" applyFont="1" applyFill="1" applyBorder="1" applyAlignment="1" applyProtection="1">
      <alignment horizontal="left" vertical="center"/>
    </xf>
    <xf numFmtId="49" fontId="9" fillId="0" borderId="8" xfId="3" applyNumberFormat="1" applyFont="1" applyFill="1" applyBorder="1" applyAlignment="1">
      <alignment vertical="center" wrapText="1"/>
    </xf>
    <xf numFmtId="0" fontId="11" fillId="0" borderId="0" xfId="0" applyFont="1" applyFill="1"/>
    <xf numFmtId="0" fontId="8" fillId="0" borderId="0" xfId="10" applyFont="1" applyFill="1" applyAlignment="1" applyProtection="1">
      <alignment horizontal="left"/>
    </xf>
    <xf numFmtId="0" fontId="8" fillId="0" borderId="0" xfId="10" applyFont="1" applyFill="1" applyAlignment="1" applyProtection="1"/>
    <xf numFmtId="0" fontId="8" fillId="0" borderId="0" xfId="10" applyNumberFormat="1" applyFont="1" applyFill="1" applyAlignment="1" applyProtection="1"/>
    <xf numFmtId="0" fontId="9" fillId="0" borderId="0" xfId="10" applyNumberFormat="1" applyFont="1" applyFill="1" applyProtection="1"/>
    <xf numFmtId="0" fontId="8" fillId="0" borderId="0" xfId="10" applyNumberFormat="1" applyFont="1" applyFill="1" applyAlignment="1" applyProtection="1">
      <alignment horizontal="right"/>
    </xf>
    <xf numFmtId="0" fontId="9" fillId="0" borderId="0" xfId="10" applyFont="1" applyFill="1" applyProtection="1"/>
    <xf numFmtId="49" fontId="8" fillId="0" borderId="0" xfId="10" applyNumberFormat="1" applyFont="1" applyFill="1" applyAlignment="1" applyProtection="1">
      <alignment horizontal="left" indent="1"/>
    </xf>
    <xf numFmtId="0" fontId="9" fillId="0" borderId="0" xfId="10" applyFont="1" applyFill="1" applyAlignment="1" applyProtection="1"/>
    <xf numFmtId="49" fontId="9" fillId="0" borderId="1" xfId="10" applyNumberFormat="1" applyFont="1" applyFill="1" applyBorder="1" applyAlignment="1" applyProtection="1">
      <alignment horizontal="left"/>
    </xf>
    <xf numFmtId="0" fontId="9" fillId="0" borderId="16" xfId="10" applyFont="1" applyFill="1" applyBorder="1" applyProtection="1"/>
    <xf numFmtId="49" fontId="9" fillId="0" borderId="6" xfId="10" applyNumberFormat="1" applyFont="1" applyFill="1" applyBorder="1" applyAlignment="1" applyProtection="1">
      <alignment horizontal="left"/>
    </xf>
    <xf numFmtId="0" fontId="9" fillId="0" borderId="9" xfId="10" applyFont="1" applyFill="1" applyBorder="1" applyProtection="1"/>
    <xf numFmtId="49" fontId="8" fillId="0" borderId="12" xfId="10" applyNumberFormat="1" applyFont="1" applyFill="1" applyBorder="1" applyAlignment="1" applyProtection="1">
      <alignment horizontal="left"/>
    </xf>
    <xf numFmtId="0" fontId="8" fillId="0" borderId="13" xfId="10" applyFont="1" applyFill="1" applyBorder="1" applyProtection="1"/>
    <xf numFmtId="49" fontId="8" fillId="0" borderId="4" xfId="10" applyNumberFormat="1" applyFont="1" applyFill="1" applyBorder="1" applyAlignment="1" applyProtection="1">
      <alignment horizontal="left"/>
    </xf>
    <xf numFmtId="0" fontId="8" fillId="0" borderId="5" xfId="10" applyFont="1" applyFill="1" applyBorder="1" applyAlignment="1" applyProtection="1">
      <alignment horizontal="left" indent="1"/>
    </xf>
    <xf numFmtId="49" fontId="9" fillId="0" borderId="4" xfId="10" applyNumberFormat="1" applyFont="1" applyFill="1" applyBorder="1" applyAlignment="1" applyProtection="1">
      <alignment horizontal="left"/>
    </xf>
    <xf numFmtId="0" fontId="9" fillId="0" borderId="5" xfId="10" applyFont="1" applyFill="1" applyBorder="1" applyAlignment="1" applyProtection="1">
      <alignment horizontal="left" indent="2"/>
    </xf>
    <xf numFmtId="0" fontId="9" fillId="0" borderId="5" xfId="10" applyFont="1" applyFill="1" applyBorder="1" applyAlignment="1" applyProtection="1">
      <alignment horizontal="left" wrapText="1" indent="2"/>
    </xf>
    <xf numFmtId="49" fontId="9" fillId="0" borderId="6" xfId="10" applyNumberFormat="1" applyFont="1" applyFill="1" applyBorder="1" applyProtection="1"/>
    <xf numFmtId="0" fontId="8" fillId="0" borderId="8" xfId="10" applyFont="1" applyFill="1" applyBorder="1" applyAlignment="1" applyProtection="1">
      <alignment horizontal="left" wrapText="1" indent="1"/>
    </xf>
    <xf numFmtId="49" fontId="9" fillId="0" borderId="0" xfId="10" applyNumberFormat="1" applyFont="1" applyFill="1" applyProtection="1"/>
    <xf numFmtId="3" fontId="9" fillId="0" borderId="0" xfId="10" applyNumberFormat="1" applyFont="1" applyFill="1" applyProtection="1">
      <protection locked="0"/>
    </xf>
    <xf numFmtId="0" fontId="9" fillId="0" borderId="0" xfId="10" applyFont="1" applyFill="1" applyProtection="1">
      <protection locked="0"/>
    </xf>
    <xf numFmtId="0" fontId="8" fillId="0" borderId="4" xfId="0" applyFont="1" applyFill="1" applyBorder="1" applyAlignment="1">
      <alignment horizontal="left" vertical="center" wrapText="1" indent="1"/>
    </xf>
    <xf numFmtId="0" fontId="8" fillId="0" borderId="14" xfId="0" applyFont="1" applyFill="1" applyBorder="1" applyAlignment="1">
      <alignment horizontal="left" vertical="center" wrapText="1" indent="1"/>
    </xf>
    <xf numFmtId="0" fontId="9" fillId="0" borderId="9" xfId="10" applyFont="1" applyFill="1" applyBorder="1" applyAlignment="1">
      <alignment horizontal="center"/>
    </xf>
    <xf numFmtId="0" fontId="9" fillId="0" borderId="12" xfId="8" applyNumberFormat="1" applyFont="1" applyFill="1" applyBorder="1" applyAlignment="1" applyProtection="1">
      <alignment horizontal="center"/>
    </xf>
    <xf numFmtId="0" fontId="9" fillId="0" borderId="17" xfId="8" applyNumberFormat="1" applyFont="1" applyFill="1" applyBorder="1" applyAlignment="1" applyProtection="1">
      <alignment horizontal="center"/>
    </xf>
    <xf numFmtId="0" fontId="9" fillId="0" borderId="15" xfId="8" applyNumberFormat="1" applyFont="1" applyFill="1" applyBorder="1" applyAlignment="1" applyProtection="1">
      <alignment horizontal="center"/>
    </xf>
    <xf numFmtId="0" fontId="9" fillId="0" borderId="3" xfId="8" applyNumberFormat="1" applyFont="1" applyFill="1" applyBorder="1" applyAlignment="1" applyProtection="1">
      <alignment horizontal="center" wrapText="1"/>
    </xf>
    <xf numFmtId="0" fontId="9" fillId="0" borderId="5" xfId="8" applyNumberFormat="1" applyFont="1" applyFill="1" applyBorder="1" applyAlignment="1" applyProtection="1">
      <alignment horizontal="center" wrapText="1"/>
    </xf>
    <xf numFmtId="0" fontId="9" fillId="0" borderId="14" xfId="8" applyNumberFormat="1" applyFont="1" applyBorder="1" applyAlignment="1" applyProtection="1">
      <alignment horizontal="center" wrapText="1"/>
    </xf>
    <xf numFmtId="0" fontId="9" fillId="0" borderId="9" xfId="9" applyFont="1" applyBorder="1" applyAlignment="1">
      <alignment horizontal="center"/>
    </xf>
    <xf numFmtId="0" fontId="9" fillId="0" borderId="12" xfId="8" applyNumberFormat="1" applyFont="1" applyBorder="1" applyAlignment="1" applyProtection="1">
      <alignment horizontal="center"/>
    </xf>
    <xf numFmtId="0" fontId="9" fillId="0" borderId="17" xfId="8" applyNumberFormat="1" applyFont="1" applyBorder="1" applyAlignment="1" applyProtection="1">
      <alignment horizontal="center"/>
    </xf>
    <xf numFmtId="0" fontId="9" fillId="0" borderId="15" xfId="8" applyNumberFormat="1" applyFont="1" applyBorder="1" applyAlignment="1" applyProtection="1">
      <alignment horizontal="center"/>
    </xf>
    <xf numFmtId="0" fontId="8" fillId="0" borderId="4" xfId="8" applyFont="1" applyBorder="1" applyAlignment="1" applyProtection="1">
      <alignment horizontal="left" vertical="center" wrapText="1" indent="1"/>
    </xf>
    <xf numFmtId="0" fontId="8" fillId="0" borderId="0" xfId="8" applyFont="1" applyBorder="1" applyAlignment="1" applyProtection="1">
      <alignment horizontal="left" vertical="center" wrapText="1" indent="1"/>
    </xf>
    <xf numFmtId="0" fontId="9" fillId="0" borderId="0" xfId="8" applyNumberFormat="1" applyFont="1" applyBorder="1" applyAlignment="1" applyProtection="1">
      <alignment horizontal="center" wrapText="1"/>
    </xf>
    <xf numFmtId="0" fontId="9" fillId="0" borderId="3" xfId="8" applyNumberFormat="1" applyFont="1" applyBorder="1" applyAlignment="1" applyProtection="1">
      <alignment horizontal="center" wrapText="1"/>
    </xf>
    <xf numFmtId="0" fontId="9" fillId="0" borderId="5" xfId="8" applyNumberFormat="1" applyFont="1" applyBorder="1" applyAlignment="1" applyProtection="1">
      <alignment horizontal="center" wrapText="1"/>
    </xf>
    <xf numFmtId="0" fontId="8" fillId="0" borderId="0" xfId="10" applyNumberFormat="1" applyFont="1" applyFill="1" applyAlignment="1" applyProtection="1">
      <alignment horizontal="right"/>
    </xf>
    <xf numFmtId="0" fontId="8" fillId="0" borderId="4" xfId="10" applyFont="1" applyFill="1" applyBorder="1" applyAlignment="1" applyProtection="1">
      <alignment horizontal="left" vertical="center" wrapText="1" indent="1"/>
    </xf>
    <xf numFmtId="0" fontId="8" fillId="0" borderId="0" xfId="10" applyFont="1" applyFill="1" applyBorder="1" applyAlignment="1" applyProtection="1">
      <alignment horizontal="left" vertical="center" wrapText="1" indent="1"/>
    </xf>
  </cellXfs>
  <cellStyles count="13">
    <cellStyle name="0_mezer" xfId="1"/>
    <cellStyle name="1_mezera" xfId="2"/>
    <cellStyle name="2_mezery" xfId="3"/>
    <cellStyle name="2_mezeryT" xfId="4"/>
    <cellStyle name="3_mezery" xfId="5"/>
    <cellStyle name="4_mezery" xfId="6"/>
    <cellStyle name="Normální" xfId="0" builtinId="0"/>
    <cellStyle name="normální_935GFSYQNewData" xfId="7"/>
    <cellStyle name="normální_935GYQ_2008-pracovní millions" xfId="8"/>
    <cellStyle name="normální_Dluh CZ" xfId="9"/>
    <cellStyle name="normální_Funkce CZ" xfId="10"/>
    <cellStyle name="normální_List1" xfId="11"/>
    <cellStyle name="označení_tab" xfId="1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3:EM455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4" sqref="C14"/>
    </sheetView>
  </sheetViews>
  <sheetFormatPr defaultRowHeight="12.75" x14ac:dyDescent="0.2"/>
  <cols>
    <col min="1" max="1" width="5" style="34" customWidth="1"/>
    <col min="2" max="2" width="42.5703125" style="34" customWidth="1"/>
    <col min="3" max="10" width="12" style="34" customWidth="1"/>
    <col min="11" max="19" width="9.7109375" style="139" customWidth="1"/>
    <col min="20" max="130" width="9.7109375" style="34" customWidth="1"/>
    <col min="131" max="16384" width="9.140625" style="34"/>
  </cols>
  <sheetData>
    <row r="3" spans="1:143" x14ac:dyDescent="0.2">
      <c r="A3" s="137" t="s">
        <v>0</v>
      </c>
      <c r="B3" s="138"/>
      <c r="C3" s="235" t="s">
        <v>1</v>
      </c>
      <c r="D3" s="235"/>
      <c r="E3" s="235"/>
      <c r="F3" s="235"/>
      <c r="G3" s="235"/>
      <c r="H3" s="235"/>
      <c r="I3" s="235"/>
      <c r="J3" s="235"/>
    </row>
    <row r="4" spans="1:143" x14ac:dyDescent="0.2">
      <c r="A4" s="140"/>
      <c r="B4" s="141"/>
      <c r="C4" s="236" t="s">
        <v>337</v>
      </c>
      <c r="D4" s="237"/>
      <c r="E4" s="237"/>
      <c r="F4" s="237"/>
      <c r="G4" s="237"/>
      <c r="H4" s="237"/>
      <c r="I4" s="237"/>
      <c r="J4" s="238"/>
    </row>
    <row r="5" spans="1:143" x14ac:dyDescent="0.2">
      <c r="A5" s="233" t="s">
        <v>2</v>
      </c>
      <c r="B5" s="234"/>
      <c r="C5" s="236" t="s">
        <v>334</v>
      </c>
      <c r="D5" s="237"/>
      <c r="E5" s="237"/>
      <c r="F5" s="237"/>
      <c r="G5" s="238"/>
      <c r="H5" s="239" t="s">
        <v>335</v>
      </c>
      <c r="I5" s="239" t="s">
        <v>3</v>
      </c>
      <c r="J5" s="239" t="s">
        <v>4</v>
      </c>
    </row>
    <row r="6" spans="1:143" ht="33.75" x14ac:dyDescent="0.2">
      <c r="A6" s="233"/>
      <c r="B6" s="234"/>
      <c r="C6" s="142" t="s">
        <v>5</v>
      </c>
      <c r="D6" s="143" t="s">
        <v>6</v>
      </c>
      <c r="E6" s="144" t="s">
        <v>7</v>
      </c>
      <c r="F6" s="143" t="s">
        <v>3</v>
      </c>
      <c r="G6" s="144" t="s">
        <v>334</v>
      </c>
      <c r="H6" s="240"/>
      <c r="I6" s="240"/>
      <c r="J6" s="240"/>
    </row>
    <row r="7" spans="1:143" s="150" customFormat="1" ht="13.5" thickBot="1" x14ac:dyDescent="0.25">
      <c r="A7" s="5"/>
      <c r="B7" s="6"/>
      <c r="C7" s="145" t="s">
        <v>8</v>
      </c>
      <c r="D7" s="146" t="s">
        <v>9</v>
      </c>
      <c r="E7" s="147" t="s">
        <v>10</v>
      </c>
      <c r="F7" s="146" t="s">
        <v>11</v>
      </c>
      <c r="G7" s="148" t="s">
        <v>12</v>
      </c>
      <c r="H7" s="146" t="s">
        <v>13</v>
      </c>
      <c r="I7" s="147" t="s">
        <v>14</v>
      </c>
      <c r="J7" s="149" t="s">
        <v>15</v>
      </c>
      <c r="K7" s="139"/>
      <c r="L7" s="139"/>
      <c r="M7" s="139"/>
      <c r="N7" s="139"/>
      <c r="O7" s="139"/>
      <c r="P7" s="139"/>
      <c r="Q7" s="139"/>
      <c r="R7" s="139"/>
      <c r="S7" s="139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</row>
    <row r="8" spans="1:143" s="154" customFormat="1" x14ac:dyDescent="0.2">
      <c r="A8" s="151"/>
      <c r="B8" s="152" t="s">
        <v>16</v>
      </c>
      <c r="C8" s="153"/>
      <c r="D8" s="153"/>
      <c r="E8" s="153"/>
      <c r="F8" s="153"/>
      <c r="G8" s="153"/>
      <c r="H8" s="153"/>
      <c r="I8" s="153"/>
      <c r="J8" s="153"/>
      <c r="K8" s="139"/>
      <c r="L8" s="139"/>
      <c r="M8" s="139"/>
      <c r="N8" s="139"/>
      <c r="O8" s="139"/>
      <c r="P8" s="139"/>
      <c r="Q8" s="139"/>
      <c r="R8" s="139"/>
      <c r="S8" s="139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</row>
    <row r="9" spans="1:143" s="12" customFormat="1" x14ac:dyDescent="0.2">
      <c r="A9" s="155">
        <v>1</v>
      </c>
      <c r="B9" s="156" t="s">
        <v>17</v>
      </c>
      <c r="C9" s="91">
        <f>+C10+C11+C12+C13</f>
        <v>1089472</v>
      </c>
      <c r="D9" s="91">
        <f>+D10+D11+D12+D13</f>
        <v>93042</v>
      </c>
      <c r="E9" s="91">
        <f>+E10+E11+E12+E13</f>
        <v>228338</v>
      </c>
      <c r="F9" s="91">
        <f>SUM(F10:F13)</f>
        <v>-116547</v>
      </c>
      <c r="G9" s="91">
        <f>SUM(G10:G13)</f>
        <v>1294305</v>
      </c>
      <c r="H9" s="91">
        <f>+H10+H11+H12+H13</f>
        <v>389034</v>
      </c>
      <c r="I9" s="91">
        <f>SUM(I10:I13)</f>
        <v>-138832</v>
      </c>
      <c r="J9" s="91">
        <f>SUM(J10:J13)</f>
        <v>1544507</v>
      </c>
      <c r="K9" s="139"/>
      <c r="L9" s="139"/>
      <c r="M9" s="139"/>
      <c r="N9" s="139"/>
      <c r="O9" s="139"/>
      <c r="P9" s="139"/>
      <c r="Q9" s="139"/>
      <c r="R9" s="139"/>
      <c r="S9" s="139"/>
    </row>
    <row r="10" spans="1:143" s="12" customFormat="1" x14ac:dyDescent="0.2">
      <c r="A10" s="157" t="s">
        <v>18</v>
      </c>
      <c r="B10" s="158" t="s">
        <v>19</v>
      </c>
      <c r="C10" s="92">
        <v>540166</v>
      </c>
      <c r="D10" s="92">
        <v>13351</v>
      </c>
      <c r="E10" s="92">
        <v>0</v>
      </c>
      <c r="F10" s="92">
        <v>0</v>
      </c>
      <c r="G10" s="92">
        <f>SUM(C10:F10)</f>
        <v>553517</v>
      </c>
      <c r="H10" s="92">
        <v>200344</v>
      </c>
      <c r="I10" s="92">
        <v>0</v>
      </c>
      <c r="J10" s="92">
        <f>SUM(G10:I10)</f>
        <v>753861</v>
      </c>
      <c r="K10" s="139"/>
      <c r="L10" s="139"/>
      <c r="M10" s="139"/>
      <c r="N10" s="139"/>
      <c r="O10" s="139"/>
      <c r="P10" s="139"/>
      <c r="Q10" s="139"/>
      <c r="R10" s="139"/>
      <c r="S10" s="139"/>
    </row>
    <row r="11" spans="1:143" s="12" customFormat="1" x14ac:dyDescent="0.2">
      <c r="A11" s="157" t="s">
        <v>20</v>
      </c>
      <c r="B11" s="158" t="s">
        <v>21</v>
      </c>
      <c r="C11" s="93">
        <v>372159</v>
      </c>
      <c r="D11" s="93">
        <v>2</v>
      </c>
      <c r="E11" s="93">
        <v>173191</v>
      </c>
      <c r="F11" s="93">
        <v>0</v>
      </c>
      <c r="G11" s="93">
        <f>SUM(C11:F11)</f>
        <v>545352</v>
      </c>
      <c r="H11" s="93">
        <v>108</v>
      </c>
      <c r="I11" s="93">
        <v>0</v>
      </c>
      <c r="J11" s="93">
        <f>SUM(G11:I11)</f>
        <v>545460</v>
      </c>
      <c r="K11" s="139"/>
      <c r="L11" s="139"/>
      <c r="M11" s="139"/>
      <c r="N11" s="139"/>
      <c r="O11" s="139"/>
      <c r="P11" s="139"/>
      <c r="Q11" s="139"/>
      <c r="R11" s="139"/>
      <c r="S11" s="139"/>
    </row>
    <row r="12" spans="1:143" s="12" customFormat="1" x14ac:dyDescent="0.2">
      <c r="A12" s="157" t="s">
        <v>22</v>
      </c>
      <c r="B12" s="158" t="s">
        <v>23</v>
      </c>
      <c r="C12" s="92">
        <v>124642</v>
      </c>
      <c r="D12" s="92">
        <v>62592</v>
      </c>
      <c r="E12" s="92">
        <v>53687</v>
      </c>
      <c r="F12" s="92">
        <v>-116546</v>
      </c>
      <c r="G12" s="92">
        <f>SUM(C12:F12)</f>
        <v>124375</v>
      </c>
      <c r="H12" s="92">
        <v>139301</v>
      </c>
      <c r="I12" s="92">
        <v>-138816</v>
      </c>
      <c r="J12" s="92">
        <f>SUM(G12:I12)</f>
        <v>124860</v>
      </c>
      <c r="K12" s="139"/>
      <c r="L12" s="139"/>
      <c r="M12" s="139"/>
      <c r="N12" s="139"/>
      <c r="O12" s="139"/>
      <c r="P12" s="139"/>
      <c r="Q12" s="139"/>
      <c r="R12" s="139"/>
      <c r="S12" s="139"/>
    </row>
    <row r="13" spans="1:143" s="12" customFormat="1" x14ac:dyDescent="0.2">
      <c r="A13" s="157" t="s">
        <v>24</v>
      </c>
      <c r="B13" s="158" t="s">
        <v>25</v>
      </c>
      <c r="C13" s="93">
        <v>52505</v>
      </c>
      <c r="D13" s="93">
        <v>17097</v>
      </c>
      <c r="E13" s="93">
        <v>1460</v>
      </c>
      <c r="F13" s="93">
        <v>-1</v>
      </c>
      <c r="G13" s="93">
        <f>SUM(C13:F13)</f>
        <v>71061</v>
      </c>
      <c r="H13" s="93">
        <v>49281</v>
      </c>
      <c r="I13" s="93">
        <v>-16</v>
      </c>
      <c r="J13" s="93">
        <f>SUM(G13:I13)</f>
        <v>120326</v>
      </c>
      <c r="K13" s="139"/>
      <c r="L13" s="139"/>
      <c r="M13" s="139"/>
      <c r="N13" s="139"/>
      <c r="O13" s="139"/>
      <c r="P13" s="139"/>
      <c r="Q13" s="139"/>
      <c r="R13" s="139"/>
      <c r="S13" s="139"/>
    </row>
    <row r="14" spans="1:143" s="12" customFormat="1" x14ac:dyDescent="0.2">
      <c r="A14" s="155">
        <v>2</v>
      </c>
      <c r="B14" s="156" t="s">
        <v>26</v>
      </c>
      <c r="C14" s="91">
        <f>SUM(C15:C21)</f>
        <v>1152651</v>
      </c>
      <c r="D14" s="91">
        <f t="shared" ref="D14:I14" si="0">SUM(D15:D21)</f>
        <v>90409</v>
      </c>
      <c r="E14" s="91">
        <f>+E15+E16+E17+E18+E19+E20+E21</f>
        <v>229511</v>
      </c>
      <c r="F14" s="91">
        <f t="shared" si="0"/>
        <v>-116547</v>
      </c>
      <c r="G14" s="91">
        <f t="shared" si="0"/>
        <v>1356024</v>
      </c>
      <c r="H14" s="91">
        <f t="shared" si="0"/>
        <v>308269</v>
      </c>
      <c r="I14" s="91">
        <f t="shared" si="0"/>
        <v>-138832</v>
      </c>
      <c r="J14" s="91">
        <f>SUM(J15:J21)</f>
        <v>1525461</v>
      </c>
      <c r="K14" s="139"/>
      <c r="L14" s="139"/>
      <c r="M14" s="139"/>
      <c r="N14" s="139"/>
      <c r="O14" s="139"/>
      <c r="P14" s="139"/>
      <c r="Q14" s="139"/>
      <c r="R14" s="139"/>
      <c r="S14" s="139"/>
    </row>
    <row r="15" spans="1:143" s="12" customFormat="1" x14ac:dyDescent="0.2">
      <c r="A15" s="157" t="s">
        <v>27</v>
      </c>
      <c r="B15" s="158" t="s">
        <v>28</v>
      </c>
      <c r="C15" s="29">
        <v>95064</v>
      </c>
      <c r="D15" s="29">
        <v>963</v>
      </c>
      <c r="E15" s="29">
        <v>3491</v>
      </c>
      <c r="F15" s="29">
        <v>0</v>
      </c>
      <c r="G15" s="29">
        <f>SUM(C15:F15)</f>
        <v>99518</v>
      </c>
      <c r="H15" s="29">
        <v>39890</v>
      </c>
      <c r="I15" s="29">
        <v>0</v>
      </c>
      <c r="J15" s="29">
        <f t="shared" ref="J15:J21" si="1">SUM(G15:I15)</f>
        <v>139408</v>
      </c>
      <c r="K15" s="139"/>
      <c r="L15" s="139"/>
      <c r="M15" s="139"/>
      <c r="N15" s="139"/>
      <c r="O15" s="139"/>
      <c r="P15" s="139"/>
      <c r="Q15" s="139"/>
      <c r="R15" s="139"/>
      <c r="S15" s="139"/>
    </row>
    <row r="16" spans="1:143" s="12" customFormat="1" x14ac:dyDescent="0.2">
      <c r="A16" s="157" t="s">
        <v>29</v>
      </c>
      <c r="B16" s="158" t="s">
        <v>30</v>
      </c>
      <c r="C16" s="29">
        <v>54153</v>
      </c>
      <c r="D16" s="29">
        <v>1489</v>
      </c>
      <c r="E16" s="29">
        <v>2409</v>
      </c>
      <c r="F16" s="29">
        <v>0</v>
      </c>
      <c r="G16" s="29">
        <f t="shared" ref="G16:G21" si="2">SUM(C16:F16)</f>
        <v>58051</v>
      </c>
      <c r="H16" s="29">
        <v>65838</v>
      </c>
      <c r="I16" s="29">
        <v>0</v>
      </c>
      <c r="J16" s="29">
        <f t="shared" si="1"/>
        <v>123889</v>
      </c>
      <c r="K16" s="139"/>
      <c r="L16" s="139"/>
      <c r="M16" s="139"/>
      <c r="N16" s="139"/>
      <c r="O16" s="139"/>
      <c r="P16" s="139"/>
      <c r="Q16" s="139"/>
      <c r="R16" s="139"/>
      <c r="S16" s="139"/>
    </row>
    <row r="17" spans="1:143" s="12" customFormat="1" x14ac:dyDescent="0.2">
      <c r="A17" s="157" t="s">
        <v>31</v>
      </c>
      <c r="B17" s="158" t="s">
        <v>32</v>
      </c>
      <c r="C17" s="29">
        <v>50158</v>
      </c>
      <c r="D17" s="29">
        <v>2</v>
      </c>
      <c r="E17" s="29">
        <v>0</v>
      </c>
      <c r="F17" s="93" t="s">
        <v>336</v>
      </c>
      <c r="G17" s="29">
        <f t="shared" si="2"/>
        <v>50160</v>
      </c>
      <c r="H17" s="29">
        <v>3610</v>
      </c>
      <c r="I17" s="29">
        <v>-7</v>
      </c>
      <c r="J17" s="29">
        <f t="shared" si="1"/>
        <v>53763</v>
      </c>
      <c r="K17" s="139"/>
      <c r="L17" s="139"/>
      <c r="M17" s="139"/>
      <c r="N17" s="139"/>
      <c r="O17" s="139"/>
      <c r="P17" s="139"/>
      <c r="Q17" s="139"/>
      <c r="R17" s="139"/>
      <c r="S17" s="139"/>
    </row>
    <row r="18" spans="1:143" s="12" customFormat="1" x14ac:dyDescent="0.2">
      <c r="A18" s="157" t="s">
        <v>33</v>
      </c>
      <c r="B18" s="158" t="s">
        <v>34</v>
      </c>
      <c r="C18" s="29">
        <v>99714</v>
      </c>
      <c r="D18" s="29">
        <v>50722</v>
      </c>
      <c r="E18" s="29">
        <v>0</v>
      </c>
      <c r="F18" s="29">
        <v>0</v>
      </c>
      <c r="G18" s="29">
        <f t="shared" si="2"/>
        <v>150436</v>
      </c>
      <c r="H18" s="29">
        <v>168426</v>
      </c>
      <c r="I18" s="29">
        <v>0</v>
      </c>
      <c r="J18" s="29">
        <f t="shared" si="1"/>
        <v>318862</v>
      </c>
      <c r="K18" s="139"/>
      <c r="L18" s="139"/>
      <c r="M18" s="139"/>
      <c r="N18" s="139"/>
      <c r="O18" s="139"/>
      <c r="P18" s="139"/>
      <c r="Q18" s="139"/>
      <c r="R18" s="139"/>
      <c r="S18" s="139"/>
    </row>
    <row r="19" spans="1:143" s="12" customFormat="1" x14ac:dyDescent="0.2">
      <c r="A19" s="157" t="s">
        <v>35</v>
      </c>
      <c r="B19" s="158" t="s">
        <v>23</v>
      </c>
      <c r="C19" s="29">
        <v>288064</v>
      </c>
      <c r="D19" s="29">
        <v>2933</v>
      </c>
      <c r="E19" s="29">
        <v>0</v>
      </c>
      <c r="F19" s="29">
        <v>-116546</v>
      </c>
      <c r="G19" s="29">
        <f t="shared" si="2"/>
        <v>174451</v>
      </c>
      <c r="H19" s="29">
        <v>206</v>
      </c>
      <c r="I19" s="29">
        <v>-138816</v>
      </c>
      <c r="J19" s="29">
        <f t="shared" si="1"/>
        <v>35841</v>
      </c>
      <c r="K19" s="139"/>
      <c r="L19" s="139"/>
      <c r="M19" s="139"/>
      <c r="N19" s="139"/>
      <c r="O19" s="139"/>
      <c r="P19" s="139"/>
      <c r="Q19" s="139"/>
      <c r="R19" s="139"/>
      <c r="S19" s="139"/>
    </row>
    <row r="20" spans="1:143" s="12" customFormat="1" x14ac:dyDescent="0.2">
      <c r="A20" s="157" t="s">
        <v>36</v>
      </c>
      <c r="B20" s="158" t="s">
        <v>37</v>
      </c>
      <c r="C20" s="29">
        <v>489843</v>
      </c>
      <c r="D20" s="29">
        <v>2</v>
      </c>
      <c r="E20" s="29">
        <v>223019</v>
      </c>
      <c r="F20" s="29">
        <v>0</v>
      </c>
      <c r="G20" s="29">
        <f t="shared" si="2"/>
        <v>712864</v>
      </c>
      <c r="H20" s="29">
        <v>109</v>
      </c>
      <c r="I20" s="29">
        <v>0</v>
      </c>
      <c r="J20" s="29">
        <f t="shared" si="1"/>
        <v>712973</v>
      </c>
      <c r="K20" s="139"/>
      <c r="L20" s="139"/>
      <c r="M20" s="139"/>
      <c r="N20" s="139"/>
      <c r="O20" s="139"/>
      <c r="P20" s="139"/>
      <c r="Q20" s="139"/>
      <c r="R20" s="139"/>
      <c r="S20" s="139"/>
    </row>
    <row r="21" spans="1:143" s="12" customFormat="1" x14ac:dyDescent="0.2">
      <c r="A21" s="157" t="s">
        <v>38</v>
      </c>
      <c r="B21" s="158" t="s">
        <v>39</v>
      </c>
      <c r="C21" s="29">
        <v>75655</v>
      </c>
      <c r="D21" s="29">
        <v>34298</v>
      </c>
      <c r="E21" s="29">
        <v>592</v>
      </c>
      <c r="F21" s="29">
        <v>-1</v>
      </c>
      <c r="G21" s="29">
        <f t="shared" si="2"/>
        <v>110544</v>
      </c>
      <c r="H21" s="29">
        <v>30190</v>
      </c>
      <c r="I21" s="29">
        <v>-9</v>
      </c>
      <c r="J21" s="29">
        <f t="shared" si="1"/>
        <v>140725</v>
      </c>
      <c r="K21" s="139"/>
      <c r="L21" s="139"/>
      <c r="M21" s="139"/>
      <c r="N21" s="139"/>
      <c r="O21" s="139"/>
      <c r="P21" s="139"/>
      <c r="Q21" s="139"/>
      <c r="R21" s="139"/>
      <c r="S21" s="139"/>
    </row>
    <row r="22" spans="1:143" s="161" customFormat="1" ht="13.5" thickBot="1" x14ac:dyDescent="0.25">
      <c r="A22" s="159" t="s">
        <v>40</v>
      </c>
      <c r="B22" s="160" t="s">
        <v>41</v>
      </c>
      <c r="C22" s="94">
        <f t="shared" ref="C22:I22" si="3">+C9-C14</f>
        <v>-63179</v>
      </c>
      <c r="D22" s="94">
        <f t="shared" si="3"/>
        <v>2633</v>
      </c>
      <c r="E22" s="94">
        <f t="shared" si="3"/>
        <v>-1173</v>
      </c>
      <c r="F22" s="94">
        <f t="shared" si="3"/>
        <v>0</v>
      </c>
      <c r="G22" s="94">
        <f t="shared" si="3"/>
        <v>-61719</v>
      </c>
      <c r="H22" s="94">
        <f t="shared" si="3"/>
        <v>80765</v>
      </c>
      <c r="I22" s="94">
        <f t="shared" si="3"/>
        <v>0</v>
      </c>
      <c r="J22" s="94">
        <f>+J9-J14</f>
        <v>19046</v>
      </c>
      <c r="K22" s="139"/>
      <c r="L22" s="139"/>
      <c r="M22" s="139"/>
      <c r="N22" s="139"/>
      <c r="O22" s="139"/>
      <c r="P22" s="139"/>
      <c r="Q22" s="139"/>
      <c r="R22" s="139"/>
      <c r="S22" s="139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</row>
    <row r="23" spans="1:143" x14ac:dyDescent="0.2">
      <c r="A23" s="162"/>
      <c r="B23" s="163" t="s">
        <v>42</v>
      </c>
      <c r="C23" s="95"/>
      <c r="D23" s="95"/>
      <c r="E23" s="95"/>
      <c r="F23" s="95"/>
      <c r="G23" s="95"/>
      <c r="H23" s="95"/>
      <c r="I23" s="95"/>
      <c r="J23" s="95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</row>
    <row r="24" spans="1:143" x14ac:dyDescent="0.2">
      <c r="A24" s="164" t="s">
        <v>43</v>
      </c>
      <c r="B24" s="165" t="s">
        <v>44</v>
      </c>
      <c r="C24" s="91">
        <f>SUM(C25:C28)</f>
        <v>10827</v>
      </c>
      <c r="D24" s="91">
        <f t="shared" ref="D24:I24" si="4">SUM(D25:D28)</f>
        <v>408</v>
      </c>
      <c r="E24" s="91">
        <f t="shared" si="4"/>
        <v>434</v>
      </c>
      <c r="F24" s="91">
        <f t="shared" si="4"/>
        <v>0</v>
      </c>
      <c r="G24" s="91">
        <f t="shared" si="4"/>
        <v>11669</v>
      </c>
      <c r="H24" s="91">
        <f t="shared" si="4"/>
        <v>68781</v>
      </c>
      <c r="I24" s="91">
        <f t="shared" si="4"/>
        <v>0</v>
      </c>
      <c r="J24" s="91">
        <f>SUM(J25:J28)</f>
        <v>80450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</row>
    <row r="25" spans="1:143" x14ac:dyDescent="0.2">
      <c r="A25" s="166" t="s">
        <v>45</v>
      </c>
      <c r="B25" s="36" t="s">
        <v>46</v>
      </c>
      <c r="C25" s="29">
        <v>10771</v>
      </c>
      <c r="D25" s="29">
        <v>408</v>
      </c>
      <c r="E25" s="29">
        <v>434</v>
      </c>
      <c r="F25" s="29">
        <v>0</v>
      </c>
      <c r="G25" s="29">
        <f>SUM(C25:F25)</f>
        <v>11613</v>
      </c>
      <c r="H25" s="29">
        <v>67215</v>
      </c>
      <c r="I25" s="29">
        <v>0</v>
      </c>
      <c r="J25" s="29">
        <f>SUM(G25:I25)</f>
        <v>78828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</row>
    <row r="26" spans="1:143" x14ac:dyDescent="0.2">
      <c r="A26" s="166" t="s">
        <v>47</v>
      </c>
      <c r="B26" s="36" t="s">
        <v>48</v>
      </c>
      <c r="C26" s="29">
        <v>0</v>
      </c>
      <c r="D26" s="29">
        <v>0</v>
      </c>
      <c r="E26" s="29">
        <v>0</v>
      </c>
      <c r="F26" s="29">
        <v>0</v>
      </c>
      <c r="G26" s="29">
        <f>SUM(C26:F26)</f>
        <v>0</v>
      </c>
      <c r="H26" s="29">
        <v>0</v>
      </c>
      <c r="I26" s="29">
        <v>0</v>
      </c>
      <c r="J26" s="29">
        <f>SUM(G26:I26)</f>
        <v>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</row>
    <row r="27" spans="1:143" x14ac:dyDescent="0.2">
      <c r="A27" s="166" t="s">
        <v>49</v>
      </c>
      <c r="B27" s="36" t="s">
        <v>50</v>
      </c>
      <c r="C27" s="29">
        <v>10</v>
      </c>
      <c r="D27" s="29">
        <v>0</v>
      </c>
      <c r="E27" s="29">
        <v>0</v>
      </c>
      <c r="F27" s="29">
        <v>0</v>
      </c>
      <c r="G27" s="29">
        <f>SUM(C27:F27)</f>
        <v>10</v>
      </c>
      <c r="H27" s="29">
        <v>43</v>
      </c>
      <c r="I27" s="29">
        <v>0</v>
      </c>
      <c r="J27" s="29">
        <f>SUM(G27:I27)</f>
        <v>53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</row>
    <row r="28" spans="1:143" x14ac:dyDescent="0.2">
      <c r="A28" s="166" t="s">
        <v>51</v>
      </c>
      <c r="B28" s="36" t="s">
        <v>52</v>
      </c>
      <c r="C28" s="29">
        <v>46</v>
      </c>
      <c r="D28" s="29">
        <v>0</v>
      </c>
      <c r="E28" s="29">
        <v>0</v>
      </c>
      <c r="F28" s="29">
        <v>0</v>
      </c>
      <c r="G28" s="29">
        <f>SUM(C28:F28)</f>
        <v>46</v>
      </c>
      <c r="H28" s="29">
        <v>1523</v>
      </c>
      <c r="I28" s="29">
        <v>0</v>
      </c>
      <c r="J28" s="29">
        <f>SUM(G28:I28)</f>
        <v>1569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</row>
    <row r="29" spans="1:143" x14ac:dyDescent="0.2">
      <c r="A29" s="164" t="s">
        <v>53</v>
      </c>
      <c r="B29" s="156" t="s">
        <v>54</v>
      </c>
      <c r="C29" s="91">
        <f>SUM(C30:C33)</f>
        <v>4738</v>
      </c>
      <c r="D29" s="91">
        <f t="shared" ref="D29:I29" si="5">SUM(D30:D33)</f>
        <v>1</v>
      </c>
      <c r="E29" s="91">
        <f t="shared" si="5"/>
        <v>234</v>
      </c>
      <c r="F29" s="91">
        <f t="shared" si="5"/>
        <v>0</v>
      </c>
      <c r="G29" s="91">
        <f t="shared" si="5"/>
        <v>4973</v>
      </c>
      <c r="H29" s="91">
        <f t="shared" si="5"/>
        <v>6657</v>
      </c>
      <c r="I29" s="91">
        <f t="shared" si="5"/>
        <v>0</v>
      </c>
      <c r="J29" s="91">
        <f>SUM(J30:J33)</f>
        <v>11630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</row>
    <row r="30" spans="1:143" x14ac:dyDescent="0.2">
      <c r="A30" s="166" t="s">
        <v>55</v>
      </c>
      <c r="B30" s="36" t="s">
        <v>46</v>
      </c>
      <c r="C30" s="93">
        <v>695</v>
      </c>
      <c r="D30" s="93">
        <v>1</v>
      </c>
      <c r="E30" s="93">
        <v>234</v>
      </c>
      <c r="F30" s="29">
        <v>0</v>
      </c>
      <c r="G30" s="93">
        <f>SUM(C30:F30)</f>
        <v>930</v>
      </c>
      <c r="H30" s="93">
        <v>3895</v>
      </c>
      <c r="I30" s="29">
        <v>0</v>
      </c>
      <c r="J30" s="93">
        <f>SUM(G30:I30)</f>
        <v>4825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</row>
    <row r="31" spans="1:143" x14ac:dyDescent="0.2">
      <c r="A31" s="166" t="s">
        <v>56</v>
      </c>
      <c r="B31" s="36" t="s">
        <v>48</v>
      </c>
      <c r="C31" s="93">
        <v>0</v>
      </c>
      <c r="D31" s="93">
        <v>0</v>
      </c>
      <c r="E31" s="93">
        <v>0</v>
      </c>
      <c r="F31" s="29">
        <v>0</v>
      </c>
      <c r="G31" s="93">
        <f>SUM(C31:F31)</f>
        <v>0</v>
      </c>
      <c r="H31" s="93">
        <v>0</v>
      </c>
      <c r="I31" s="29">
        <v>0</v>
      </c>
      <c r="J31" s="93">
        <f>SUM(G31:I31)</f>
        <v>0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</row>
    <row r="32" spans="1:143" x14ac:dyDescent="0.2">
      <c r="A32" s="166" t="s">
        <v>57</v>
      </c>
      <c r="B32" s="36" t="s">
        <v>50</v>
      </c>
      <c r="C32" s="93">
        <v>0</v>
      </c>
      <c r="D32" s="93">
        <v>0</v>
      </c>
      <c r="E32" s="93">
        <v>0</v>
      </c>
      <c r="F32" s="29">
        <v>0</v>
      </c>
      <c r="G32" s="93">
        <f>SUM(C32:F32)</f>
        <v>0</v>
      </c>
      <c r="H32" s="93">
        <v>0</v>
      </c>
      <c r="I32" s="29">
        <v>0</v>
      </c>
      <c r="J32" s="93">
        <f>SUM(G32:I32)</f>
        <v>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</row>
    <row r="33" spans="1:142" x14ac:dyDescent="0.2">
      <c r="A33" s="166" t="s">
        <v>58</v>
      </c>
      <c r="B33" s="36" t="s">
        <v>52</v>
      </c>
      <c r="C33" s="93">
        <v>4043</v>
      </c>
      <c r="D33" s="93">
        <v>0</v>
      </c>
      <c r="E33" s="93">
        <v>0</v>
      </c>
      <c r="F33" s="29">
        <v>0</v>
      </c>
      <c r="G33" s="93">
        <f>SUM(C33:F33)</f>
        <v>4043</v>
      </c>
      <c r="H33" s="93">
        <v>2762</v>
      </c>
      <c r="I33" s="29">
        <v>0</v>
      </c>
      <c r="J33" s="93">
        <f>SUM(G33:I33)</f>
        <v>6805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</row>
    <row r="34" spans="1:142" x14ac:dyDescent="0.2">
      <c r="A34" s="167">
        <v>31</v>
      </c>
      <c r="B34" s="168" t="s">
        <v>59</v>
      </c>
      <c r="C34" s="96">
        <f>C24-C29</f>
        <v>6089</v>
      </c>
      <c r="D34" s="96">
        <f>D24-D29</f>
        <v>407</v>
      </c>
      <c r="E34" s="96">
        <f>E24-E29</f>
        <v>200</v>
      </c>
      <c r="F34" s="96">
        <f>+F24-F29</f>
        <v>0</v>
      </c>
      <c r="G34" s="96">
        <f>+G24-G29</f>
        <v>6696</v>
      </c>
      <c r="H34" s="96">
        <f>+H24-H29</f>
        <v>62124</v>
      </c>
      <c r="I34" s="96">
        <f>+I24-I29</f>
        <v>0</v>
      </c>
      <c r="J34" s="96">
        <f>+J24-J29</f>
        <v>68820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</row>
    <row r="35" spans="1:142" x14ac:dyDescent="0.2">
      <c r="A35" s="169" t="s">
        <v>60</v>
      </c>
      <c r="B35" s="170" t="s">
        <v>61</v>
      </c>
      <c r="C35" s="97">
        <f>+C9-C14-C34</f>
        <v>-69268</v>
      </c>
      <c r="D35" s="97">
        <f t="shared" ref="D35:I35" si="6">+D9-D14-D34</f>
        <v>2226</v>
      </c>
      <c r="E35" s="97">
        <f t="shared" si="6"/>
        <v>-1373</v>
      </c>
      <c r="F35" s="97">
        <f t="shared" si="6"/>
        <v>0</v>
      </c>
      <c r="G35" s="97">
        <f t="shared" si="6"/>
        <v>-68415</v>
      </c>
      <c r="H35" s="97">
        <f t="shared" si="6"/>
        <v>18641</v>
      </c>
      <c r="I35" s="97">
        <f t="shared" si="6"/>
        <v>0</v>
      </c>
      <c r="J35" s="97">
        <f>+J9-J14-J34</f>
        <v>-49774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</row>
    <row r="36" spans="1:142" x14ac:dyDescent="0.2">
      <c r="A36" s="162"/>
      <c r="B36" s="163" t="s">
        <v>62</v>
      </c>
      <c r="C36" s="31"/>
      <c r="D36" s="29"/>
      <c r="E36" s="29"/>
      <c r="F36" s="29"/>
      <c r="G36" s="29"/>
      <c r="H36" s="29"/>
      <c r="I36" s="29"/>
      <c r="J36" s="29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</row>
    <row r="37" spans="1:142" ht="22.5" x14ac:dyDescent="0.2">
      <c r="A37" s="171" t="s">
        <v>63</v>
      </c>
      <c r="B37" s="165" t="s">
        <v>64</v>
      </c>
      <c r="C37" s="98">
        <f>+C38+C39+C40</f>
        <v>1517</v>
      </c>
      <c r="D37" s="91">
        <f t="shared" ref="D37:I37" si="7">+D38+D39+D40</f>
        <v>-535</v>
      </c>
      <c r="E37" s="91">
        <f t="shared" si="7"/>
        <v>22</v>
      </c>
      <c r="F37" s="91">
        <f t="shared" si="7"/>
        <v>-1722</v>
      </c>
      <c r="G37" s="91">
        <f t="shared" si="7"/>
        <v>-718</v>
      </c>
      <c r="H37" s="91">
        <f t="shared" si="7"/>
        <v>9235</v>
      </c>
      <c r="I37" s="91">
        <f t="shared" si="7"/>
        <v>-704</v>
      </c>
      <c r="J37" s="91">
        <f>+J38+J39+J40</f>
        <v>7813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</row>
    <row r="38" spans="1:142" x14ac:dyDescent="0.2">
      <c r="A38" s="172" t="s">
        <v>65</v>
      </c>
      <c r="B38" s="173" t="s">
        <v>66</v>
      </c>
      <c r="C38" s="31">
        <v>1819</v>
      </c>
      <c r="D38" s="29">
        <v>-535</v>
      </c>
      <c r="E38" s="29">
        <v>22</v>
      </c>
      <c r="F38" s="29">
        <v>-1722</v>
      </c>
      <c r="G38" s="29">
        <f>SUM(C38:F38)</f>
        <v>-416</v>
      </c>
      <c r="H38" s="29">
        <v>9234</v>
      </c>
      <c r="I38" s="29">
        <v>-704</v>
      </c>
      <c r="J38" s="29">
        <f>SUM(G38:I38)</f>
        <v>8114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</row>
    <row r="39" spans="1:142" x14ac:dyDescent="0.2">
      <c r="A39" s="172" t="s">
        <v>67</v>
      </c>
      <c r="B39" s="173" t="s">
        <v>68</v>
      </c>
      <c r="C39" s="31">
        <v>-302</v>
      </c>
      <c r="D39" s="29">
        <v>0</v>
      </c>
      <c r="E39" s="29">
        <v>0</v>
      </c>
      <c r="F39" s="29">
        <v>0</v>
      </c>
      <c r="G39" s="29">
        <f>SUM(C39:F39)</f>
        <v>-302</v>
      </c>
      <c r="H39" s="29">
        <v>1</v>
      </c>
      <c r="I39" s="29">
        <v>0</v>
      </c>
      <c r="J39" s="29">
        <f>SUM(G39:I39)</f>
        <v>-301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</row>
    <row r="40" spans="1:142" x14ac:dyDescent="0.2">
      <c r="A40" s="166" t="s">
        <v>69</v>
      </c>
      <c r="B40" s="173" t="s">
        <v>70</v>
      </c>
      <c r="C40" s="31">
        <v>0</v>
      </c>
      <c r="D40" s="29">
        <v>0</v>
      </c>
      <c r="E40" s="29">
        <v>0</v>
      </c>
      <c r="F40" s="29">
        <v>0</v>
      </c>
      <c r="G40" s="29">
        <f>SUM(C40:F40)</f>
        <v>0</v>
      </c>
      <c r="H40" s="29">
        <v>0</v>
      </c>
      <c r="I40" s="29">
        <v>0</v>
      </c>
      <c r="J40" s="29">
        <f>SUM(G40:I40)</f>
        <v>0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</row>
    <row r="41" spans="1:142" x14ac:dyDescent="0.2">
      <c r="A41" s="164" t="s">
        <v>71</v>
      </c>
      <c r="B41" s="165" t="s">
        <v>72</v>
      </c>
      <c r="C41" s="98">
        <f>+C42+C43</f>
        <v>1812</v>
      </c>
      <c r="D41" s="91">
        <f t="shared" ref="D41:I41" si="8">+D42+D43</f>
        <v>-752</v>
      </c>
      <c r="E41" s="91">
        <f t="shared" si="8"/>
        <v>1700</v>
      </c>
      <c r="F41" s="91">
        <f t="shared" si="8"/>
        <v>-1722</v>
      </c>
      <c r="G41" s="91">
        <f t="shared" si="8"/>
        <v>1038</v>
      </c>
      <c r="H41" s="91">
        <f t="shared" si="8"/>
        <v>4274</v>
      </c>
      <c r="I41" s="91">
        <f t="shared" si="8"/>
        <v>-704</v>
      </c>
      <c r="J41" s="91">
        <f>+J42+J43</f>
        <v>4608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42" x14ac:dyDescent="0.2">
      <c r="A42" s="166" t="s">
        <v>73</v>
      </c>
      <c r="B42" s="173" t="s">
        <v>66</v>
      </c>
      <c r="C42" s="31">
        <v>-43683</v>
      </c>
      <c r="D42" s="29">
        <v>-752</v>
      </c>
      <c r="E42" s="29">
        <v>1700</v>
      </c>
      <c r="F42" s="29">
        <v>-1722</v>
      </c>
      <c r="G42" s="29">
        <f>SUM(C42:F42)</f>
        <v>-44457</v>
      </c>
      <c r="H42" s="29">
        <v>-770</v>
      </c>
      <c r="I42" s="29">
        <v>-704</v>
      </c>
      <c r="J42" s="29">
        <f>SUM(G42:I42)</f>
        <v>-45931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</row>
    <row r="43" spans="1:142" x14ac:dyDescent="0.2">
      <c r="A43" s="166" t="s">
        <v>74</v>
      </c>
      <c r="B43" s="173" t="s">
        <v>68</v>
      </c>
      <c r="C43" s="31">
        <v>45495</v>
      </c>
      <c r="D43" s="29">
        <v>0</v>
      </c>
      <c r="E43" s="29">
        <v>0</v>
      </c>
      <c r="F43" s="29">
        <v>0</v>
      </c>
      <c r="G43" s="29">
        <f>SUM(C43:F43)</f>
        <v>45495</v>
      </c>
      <c r="H43" s="29">
        <v>5044</v>
      </c>
      <c r="I43" s="29">
        <v>0</v>
      </c>
      <c r="J43" s="29">
        <f>SUM(G43:I43)</f>
        <v>50539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</row>
    <row r="44" spans="1:142" x14ac:dyDescent="0.2">
      <c r="A44" s="174" t="s">
        <v>75</v>
      </c>
      <c r="B44" s="168" t="s">
        <v>76</v>
      </c>
      <c r="C44" s="99">
        <f>-C37+C41</f>
        <v>295</v>
      </c>
      <c r="D44" s="94">
        <f t="shared" ref="D44:J44" si="9">-D37+D41</f>
        <v>-217</v>
      </c>
      <c r="E44" s="94">
        <f t="shared" si="9"/>
        <v>1678</v>
      </c>
      <c r="F44" s="94">
        <f t="shared" si="9"/>
        <v>0</v>
      </c>
      <c r="G44" s="94">
        <f t="shared" si="9"/>
        <v>1756</v>
      </c>
      <c r="H44" s="94">
        <f t="shared" si="9"/>
        <v>-4961</v>
      </c>
      <c r="I44" s="94">
        <f t="shared" si="9"/>
        <v>0</v>
      </c>
      <c r="J44" s="94">
        <f t="shared" si="9"/>
        <v>-3205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</row>
    <row r="45" spans="1:142" x14ac:dyDescent="0.2">
      <c r="A45" s="175" t="s">
        <v>77</v>
      </c>
      <c r="B45" s="176" t="s">
        <v>78</v>
      </c>
      <c r="C45" s="97">
        <f t="shared" ref="C45:J45" si="10">+C9-C14-C34-C37+C41</f>
        <v>-68973</v>
      </c>
      <c r="D45" s="97">
        <f t="shared" si="10"/>
        <v>2009</v>
      </c>
      <c r="E45" s="97">
        <f t="shared" si="10"/>
        <v>305</v>
      </c>
      <c r="F45" s="97">
        <f t="shared" si="10"/>
        <v>0</v>
      </c>
      <c r="G45" s="97">
        <f t="shared" si="10"/>
        <v>-66659</v>
      </c>
      <c r="H45" s="97">
        <f t="shared" si="10"/>
        <v>13680</v>
      </c>
      <c r="I45" s="97">
        <f t="shared" si="10"/>
        <v>0</v>
      </c>
      <c r="J45" s="97">
        <f t="shared" si="10"/>
        <v>-52979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</row>
    <row r="46" spans="1:142" ht="12.75" customHeight="1" x14ac:dyDescent="0.2">
      <c r="A46" s="13"/>
      <c r="B46" s="14"/>
      <c r="C46" s="12"/>
      <c r="D46" s="12"/>
      <c r="E46" s="12"/>
      <c r="F46" s="12"/>
      <c r="G46" s="12"/>
      <c r="H46" s="12"/>
      <c r="I46" s="12"/>
      <c r="J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</row>
    <row r="47" spans="1:142" ht="12.75" customHeight="1" x14ac:dyDescent="0.2">
      <c r="A47" s="13"/>
      <c r="B47" s="14"/>
      <c r="C47" s="15"/>
      <c r="D47" s="15"/>
      <c r="E47" s="15"/>
      <c r="F47" s="15"/>
      <c r="G47" s="15"/>
      <c r="H47" s="15"/>
      <c r="I47" s="15"/>
      <c r="J47" s="15">
        <f>J44+J35</f>
        <v>-52979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</row>
    <row r="48" spans="1:142" ht="12.75" customHeight="1" x14ac:dyDescent="0.2">
      <c r="A48" s="13"/>
      <c r="B48" s="16"/>
      <c r="C48" s="12"/>
      <c r="D48" s="12"/>
      <c r="E48" s="12"/>
      <c r="F48" s="15"/>
      <c r="G48" s="12"/>
      <c r="H48" s="12"/>
      <c r="I48" s="15"/>
      <c r="J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</row>
    <row r="49" spans="1:142" ht="12.75" customHeight="1" x14ac:dyDescent="0.2">
      <c r="A49" s="13"/>
      <c r="B49" s="16"/>
      <c r="C49" s="12"/>
      <c r="D49" s="12"/>
      <c r="E49" s="12"/>
      <c r="F49" s="12"/>
      <c r="G49" s="12"/>
      <c r="H49" s="12"/>
      <c r="I49" s="12"/>
      <c r="J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</row>
    <row r="50" spans="1:142" ht="12.75" customHeight="1" x14ac:dyDescent="0.2">
      <c r="A50" s="17"/>
      <c r="B50" s="14"/>
      <c r="C50" s="12"/>
      <c r="D50" s="12"/>
      <c r="E50" s="12"/>
      <c r="F50" s="12"/>
      <c r="G50" s="12"/>
      <c r="H50" s="12"/>
      <c r="I50" s="12"/>
      <c r="J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</row>
    <row r="51" spans="1:142" ht="12.75" customHeight="1" x14ac:dyDescent="0.2">
      <c r="A51" s="17"/>
      <c r="B51" s="18"/>
      <c r="C51" s="12"/>
      <c r="D51" s="12"/>
      <c r="E51" s="12"/>
      <c r="F51" s="12"/>
      <c r="G51" s="12"/>
      <c r="H51" s="12"/>
      <c r="I51" s="12"/>
      <c r="J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</row>
    <row r="52" spans="1:142" ht="12.75" customHeight="1" x14ac:dyDescent="0.2">
      <c r="A52" s="17"/>
      <c r="B52" s="19"/>
      <c r="C52" s="12"/>
      <c r="D52" s="12"/>
      <c r="E52" s="12"/>
      <c r="F52" s="12"/>
      <c r="G52" s="12"/>
      <c r="H52" s="12"/>
      <c r="I52" s="12"/>
      <c r="J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</row>
    <row r="53" spans="1:142" ht="12.75" customHeight="1" x14ac:dyDescent="0.2">
      <c r="A53" s="20"/>
      <c r="B53" s="16"/>
      <c r="C53" s="12"/>
      <c r="D53" s="12"/>
      <c r="E53" s="12"/>
      <c r="F53" s="12"/>
      <c r="G53" s="12"/>
      <c r="H53" s="12"/>
      <c r="I53" s="12"/>
      <c r="J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</row>
    <row r="54" spans="1:142" ht="12.75" customHeight="1" x14ac:dyDescent="0.2">
      <c r="A54" s="21"/>
      <c r="B54" s="16"/>
      <c r="C54" s="12"/>
      <c r="D54" s="12"/>
      <c r="E54" s="12"/>
      <c r="F54" s="12"/>
      <c r="G54" s="12"/>
      <c r="H54" s="12"/>
      <c r="I54" s="12"/>
      <c r="J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</row>
    <row r="55" spans="1:142" ht="12.75" customHeight="1" x14ac:dyDescent="0.2">
      <c r="A55" s="21"/>
      <c r="B55" s="16"/>
      <c r="C55" s="12"/>
      <c r="D55" s="12"/>
      <c r="E55" s="12"/>
      <c r="F55" s="12"/>
      <c r="G55" s="12"/>
      <c r="H55" s="12"/>
      <c r="I55" s="12"/>
      <c r="J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</row>
    <row r="56" spans="1:142" ht="12.75" customHeight="1" x14ac:dyDescent="0.2">
      <c r="A56" s="21"/>
      <c r="B56" s="16"/>
      <c r="C56" s="12"/>
      <c r="D56" s="12"/>
      <c r="E56" s="12"/>
      <c r="F56" s="12"/>
      <c r="G56" s="12"/>
      <c r="H56" s="12"/>
      <c r="I56" s="12"/>
      <c r="J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</row>
    <row r="57" spans="1:142" ht="12.75" customHeight="1" x14ac:dyDescent="0.2">
      <c r="A57" s="21"/>
      <c r="B57" s="22"/>
      <c r="C57" s="12"/>
      <c r="D57" s="12"/>
      <c r="E57" s="12"/>
      <c r="F57" s="12"/>
      <c r="G57" s="12"/>
      <c r="H57" s="12"/>
      <c r="I57" s="12"/>
      <c r="J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</row>
    <row r="58" spans="1:142" ht="12.75" customHeight="1" x14ac:dyDescent="0.2">
      <c r="A58" s="20"/>
      <c r="B58" s="16"/>
      <c r="C58" s="12"/>
      <c r="D58" s="12"/>
      <c r="E58" s="12"/>
      <c r="F58" s="12"/>
      <c r="G58" s="12"/>
      <c r="H58" s="12"/>
      <c r="I58" s="12"/>
      <c r="J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</row>
    <row r="59" spans="1:142" ht="12.75" customHeight="1" x14ac:dyDescent="0.2">
      <c r="A59" s="13"/>
      <c r="B59" s="16"/>
      <c r="C59" s="12"/>
      <c r="D59" s="12"/>
      <c r="E59" s="12"/>
      <c r="F59" s="12"/>
      <c r="G59" s="12"/>
      <c r="H59" s="12"/>
      <c r="I59" s="12"/>
      <c r="J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</row>
    <row r="60" spans="1:142" ht="12.75" customHeight="1" x14ac:dyDescent="0.2">
      <c r="A60" s="17"/>
      <c r="B60" s="14"/>
      <c r="C60" s="12"/>
      <c r="D60" s="12"/>
      <c r="E60" s="12"/>
      <c r="F60" s="12"/>
      <c r="G60" s="12"/>
      <c r="H60" s="12"/>
      <c r="I60" s="12"/>
      <c r="J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</row>
    <row r="61" spans="1:142" ht="12.75" customHeight="1" x14ac:dyDescent="0.2">
      <c r="A61" s="17"/>
      <c r="B61" s="14"/>
      <c r="C61" s="12"/>
      <c r="D61" s="12"/>
      <c r="E61" s="12"/>
      <c r="F61" s="12"/>
      <c r="G61" s="12"/>
      <c r="H61" s="12"/>
      <c r="I61" s="12"/>
      <c r="J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</row>
    <row r="62" spans="1:142" ht="12.75" customHeight="1" x14ac:dyDescent="0.2">
      <c r="A62" s="13"/>
      <c r="B62" s="16"/>
      <c r="C62" s="12"/>
      <c r="D62" s="12"/>
      <c r="E62" s="12"/>
      <c r="F62" s="12"/>
      <c r="G62" s="12"/>
      <c r="H62" s="12"/>
      <c r="I62" s="12"/>
      <c r="J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</row>
    <row r="63" spans="1:142" ht="12.75" customHeight="1" x14ac:dyDescent="0.2">
      <c r="A63" s="17"/>
      <c r="B63" s="23"/>
      <c r="C63" s="12"/>
      <c r="D63" s="12"/>
      <c r="E63" s="12"/>
      <c r="F63" s="12"/>
      <c r="G63" s="12"/>
      <c r="H63" s="12"/>
      <c r="I63" s="12"/>
      <c r="J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</row>
    <row r="64" spans="1:142" ht="12.75" customHeight="1" x14ac:dyDescent="0.2">
      <c r="A64" s="17"/>
      <c r="B64" s="14"/>
      <c r="C64" s="12"/>
      <c r="D64" s="12"/>
      <c r="E64" s="12"/>
      <c r="F64" s="12"/>
      <c r="G64" s="12"/>
      <c r="H64" s="12"/>
      <c r="I64" s="12"/>
      <c r="J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</row>
    <row r="65" spans="1:142" ht="12.75" customHeight="1" x14ac:dyDescent="0.2">
      <c r="A65" s="13"/>
      <c r="B65" s="16"/>
      <c r="C65" s="12"/>
      <c r="D65" s="12"/>
      <c r="E65" s="12"/>
      <c r="F65" s="12"/>
      <c r="G65" s="12"/>
      <c r="H65" s="12"/>
      <c r="I65" s="12"/>
      <c r="J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</row>
    <row r="66" spans="1:142" ht="12.75" customHeight="1" x14ac:dyDescent="0.2">
      <c r="A66" s="17"/>
      <c r="B66" s="14"/>
      <c r="C66" s="12"/>
      <c r="D66" s="12"/>
      <c r="E66" s="12"/>
      <c r="F66" s="12"/>
      <c r="G66" s="12"/>
      <c r="H66" s="12"/>
      <c r="I66" s="12"/>
      <c r="J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</row>
    <row r="67" spans="1:142" ht="12.75" customHeight="1" x14ac:dyDescent="0.2">
      <c r="A67" s="17"/>
      <c r="B67" s="14"/>
      <c r="C67" s="12"/>
      <c r="D67" s="12"/>
      <c r="E67" s="12"/>
      <c r="F67" s="12"/>
      <c r="G67" s="12"/>
      <c r="H67" s="12"/>
      <c r="I67" s="12"/>
      <c r="J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</row>
    <row r="68" spans="1:142" ht="12.75" customHeight="1" x14ac:dyDescent="0.2">
      <c r="A68" s="13"/>
      <c r="B68" s="16"/>
      <c r="C68" s="12"/>
      <c r="D68" s="12"/>
      <c r="E68" s="12"/>
      <c r="F68" s="12"/>
      <c r="G68" s="12"/>
      <c r="H68" s="12"/>
      <c r="I68" s="12"/>
      <c r="J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</row>
    <row r="69" spans="1:142" ht="12.75" customHeight="1" x14ac:dyDescent="0.2">
      <c r="A69" s="17"/>
      <c r="B69" s="23"/>
      <c r="C69" s="12"/>
      <c r="D69" s="12"/>
      <c r="E69" s="12"/>
      <c r="F69" s="12"/>
      <c r="G69" s="12"/>
      <c r="H69" s="12"/>
      <c r="I69" s="12"/>
      <c r="J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</row>
    <row r="70" spans="1:142" ht="12.75" customHeight="1" x14ac:dyDescent="0.2">
      <c r="A70" s="17"/>
      <c r="B70" s="23"/>
      <c r="C70" s="12"/>
      <c r="D70" s="12"/>
      <c r="E70" s="12"/>
      <c r="F70" s="12"/>
      <c r="G70" s="12"/>
      <c r="H70" s="12"/>
      <c r="I70" s="12"/>
      <c r="J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</row>
    <row r="71" spans="1:142" ht="12.75" customHeight="1" x14ac:dyDescent="0.2">
      <c r="A71" s="17"/>
      <c r="B71" s="19"/>
      <c r="C71" s="12"/>
      <c r="D71" s="12"/>
      <c r="E71" s="12"/>
      <c r="F71" s="12"/>
      <c r="G71" s="12"/>
      <c r="H71" s="12"/>
      <c r="I71" s="12"/>
      <c r="J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</row>
    <row r="72" spans="1:142" ht="12.75" customHeight="1" x14ac:dyDescent="0.2">
      <c r="A72" s="21"/>
      <c r="B72" s="16"/>
      <c r="C72" s="12"/>
      <c r="D72" s="12"/>
      <c r="E72" s="12"/>
      <c r="F72" s="12"/>
      <c r="G72" s="12"/>
      <c r="H72" s="12"/>
      <c r="I72" s="12"/>
      <c r="J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</row>
    <row r="73" spans="1:142" ht="12.75" customHeight="1" x14ac:dyDescent="0.2">
      <c r="A73" s="13"/>
      <c r="B73" s="16"/>
      <c r="C73" s="12"/>
      <c r="D73" s="12"/>
      <c r="E73" s="12"/>
      <c r="F73" s="12"/>
      <c r="G73" s="12"/>
      <c r="H73" s="12"/>
      <c r="I73" s="12"/>
      <c r="J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</row>
    <row r="74" spans="1:142" ht="12.75" customHeight="1" x14ac:dyDescent="0.2">
      <c r="A74" s="17"/>
      <c r="B74" s="14"/>
      <c r="C74" s="12"/>
      <c r="D74" s="12"/>
      <c r="E74" s="12"/>
      <c r="F74" s="12"/>
      <c r="G74" s="12"/>
      <c r="H74" s="12"/>
      <c r="I74" s="12"/>
      <c r="J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</row>
    <row r="75" spans="1:142" ht="12.75" customHeight="1" x14ac:dyDescent="0.2">
      <c r="A75" s="17"/>
      <c r="B75" s="14"/>
      <c r="C75" s="12"/>
      <c r="D75" s="12"/>
      <c r="E75" s="12"/>
      <c r="F75" s="12"/>
      <c r="G75" s="12"/>
      <c r="H75" s="12"/>
      <c r="I75" s="12"/>
      <c r="J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</row>
    <row r="76" spans="1:142" ht="12.75" customHeight="1" x14ac:dyDescent="0.2">
      <c r="A76" s="17"/>
      <c r="B76" s="14"/>
      <c r="C76" s="12"/>
      <c r="D76" s="12"/>
      <c r="E76" s="12"/>
      <c r="F76" s="12"/>
      <c r="G76" s="12"/>
      <c r="H76" s="12"/>
      <c r="I76" s="12"/>
      <c r="J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</row>
    <row r="77" spans="1:142" ht="12.75" customHeight="1" x14ac:dyDescent="0.2">
      <c r="A77" s="17"/>
      <c r="B77" s="14"/>
      <c r="C77" s="12"/>
      <c r="D77" s="12"/>
      <c r="E77" s="12"/>
      <c r="F77" s="12"/>
      <c r="G77" s="12"/>
      <c r="H77" s="12"/>
      <c r="I77" s="12"/>
      <c r="J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</row>
    <row r="78" spans="1:142" ht="12.75" customHeight="1" x14ac:dyDescent="0.2">
      <c r="A78" s="17"/>
      <c r="B78" s="14"/>
      <c r="C78" s="12"/>
      <c r="D78" s="12"/>
      <c r="E78" s="12"/>
      <c r="F78" s="12"/>
      <c r="G78" s="12"/>
      <c r="H78" s="12"/>
      <c r="I78" s="12"/>
      <c r="J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</row>
    <row r="79" spans="1:142" ht="12.75" customHeight="1" x14ac:dyDescent="0.2">
      <c r="A79" s="17"/>
      <c r="B79" s="18"/>
      <c r="C79" s="12"/>
      <c r="D79" s="12"/>
      <c r="E79" s="12"/>
      <c r="F79" s="12"/>
      <c r="G79" s="12"/>
      <c r="H79" s="12"/>
      <c r="I79" s="12"/>
      <c r="J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</row>
    <row r="80" spans="1:142" ht="12.75" customHeight="1" x14ac:dyDescent="0.2">
      <c r="A80" s="17"/>
      <c r="B80" s="14"/>
      <c r="C80" s="12"/>
      <c r="D80" s="12"/>
      <c r="E80" s="12"/>
      <c r="F80" s="12"/>
      <c r="G80" s="12"/>
      <c r="H80" s="12"/>
      <c r="I80" s="12"/>
      <c r="J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</row>
    <row r="81" spans="1:142" ht="12.75" customHeight="1" x14ac:dyDescent="0.2">
      <c r="A81" s="13"/>
      <c r="B81" s="16"/>
      <c r="C81" s="12"/>
      <c r="D81" s="12"/>
      <c r="E81" s="12"/>
      <c r="F81" s="12"/>
      <c r="G81" s="12"/>
      <c r="H81" s="12"/>
      <c r="I81" s="12"/>
      <c r="J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</row>
    <row r="82" spans="1:142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</row>
    <row r="83" spans="1:142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</row>
    <row r="84" spans="1:142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</row>
    <row r="85" spans="1:142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</row>
    <row r="86" spans="1:142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</row>
    <row r="87" spans="1:142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</row>
    <row r="88" spans="1:142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</row>
    <row r="89" spans="1:142" x14ac:dyDescent="0.2">
      <c r="C89" s="12"/>
      <c r="D89" s="12"/>
      <c r="E89" s="12"/>
      <c r="F89" s="12"/>
      <c r="G89" s="12"/>
      <c r="H89" s="12"/>
      <c r="I89" s="12"/>
      <c r="J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</row>
    <row r="90" spans="1:142" x14ac:dyDescent="0.2">
      <c r="C90" s="12"/>
      <c r="D90" s="12"/>
      <c r="E90" s="12"/>
      <c r="F90" s="12"/>
      <c r="G90" s="12"/>
      <c r="H90" s="12"/>
      <c r="I90" s="12"/>
      <c r="J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</row>
    <row r="91" spans="1:142" x14ac:dyDescent="0.2">
      <c r="C91" s="12"/>
      <c r="D91" s="12"/>
      <c r="E91" s="12"/>
      <c r="F91" s="12"/>
      <c r="G91" s="12"/>
      <c r="H91" s="12"/>
      <c r="I91" s="12"/>
      <c r="J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</row>
    <row r="92" spans="1:142" x14ac:dyDescent="0.2">
      <c r="C92" s="12"/>
      <c r="D92" s="12"/>
      <c r="E92" s="12"/>
      <c r="F92" s="12"/>
      <c r="G92" s="12"/>
      <c r="H92" s="12"/>
      <c r="I92" s="12"/>
      <c r="J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</row>
    <row r="93" spans="1:142" x14ac:dyDescent="0.2">
      <c r="C93" s="12"/>
      <c r="D93" s="12"/>
      <c r="E93" s="12"/>
      <c r="F93" s="12"/>
      <c r="G93" s="12"/>
      <c r="H93" s="12"/>
      <c r="I93" s="12"/>
      <c r="J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</row>
    <row r="94" spans="1:142" x14ac:dyDescent="0.2">
      <c r="C94" s="12"/>
      <c r="D94" s="12"/>
      <c r="E94" s="12"/>
      <c r="F94" s="12"/>
      <c r="G94" s="12"/>
      <c r="H94" s="12"/>
      <c r="I94" s="12"/>
      <c r="J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</row>
    <row r="95" spans="1:142" x14ac:dyDescent="0.2">
      <c r="C95" s="12"/>
      <c r="D95" s="12"/>
      <c r="E95" s="12"/>
      <c r="F95" s="12"/>
      <c r="G95" s="12"/>
      <c r="H95" s="12"/>
      <c r="I95" s="12"/>
      <c r="J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</row>
    <row r="96" spans="1:142" x14ac:dyDescent="0.2">
      <c r="C96" s="12"/>
      <c r="D96" s="12"/>
      <c r="E96" s="12"/>
      <c r="F96" s="12"/>
      <c r="G96" s="12"/>
      <c r="H96" s="12"/>
      <c r="I96" s="12"/>
      <c r="J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</row>
    <row r="97" spans="3:142" x14ac:dyDescent="0.2">
      <c r="C97" s="12"/>
      <c r="D97" s="12"/>
      <c r="E97" s="12"/>
      <c r="F97" s="12"/>
      <c r="G97" s="12"/>
      <c r="H97" s="12"/>
      <c r="I97" s="12"/>
      <c r="J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</row>
    <row r="98" spans="3:142" x14ac:dyDescent="0.2">
      <c r="C98" s="12"/>
      <c r="D98" s="12"/>
      <c r="E98" s="12"/>
      <c r="F98" s="12"/>
      <c r="G98" s="12"/>
      <c r="H98" s="12"/>
      <c r="I98" s="12"/>
      <c r="J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</row>
    <row r="99" spans="3:142" x14ac:dyDescent="0.2">
      <c r="C99" s="12"/>
      <c r="D99" s="12"/>
      <c r="E99" s="12"/>
      <c r="F99" s="12"/>
      <c r="G99" s="12"/>
      <c r="H99" s="12"/>
      <c r="I99" s="12"/>
      <c r="J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</row>
    <row r="100" spans="3:142" x14ac:dyDescent="0.2">
      <c r="C100" s="12"/>
      <c r="D100" s="12"/>
      <c r="E100" s="12"/>
      <c r="F100" s="12"/>
      <c r="G100" s="12"/>
      <c r="H100" s="12"/>
      <c r="I100" s="12"/>
      <c r="J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</row>
    <row r="101" spans="3:142" x14ac:dyDescent="0.2">
      <c r="C101" s="12"/>
      <c r="D101" s="12"/>
      <c r="E101" s="12"/>
      <c r="F101" s="12"/>
      <c r="G101" s="12"/>
      <c r="H101" s="12"/>
      <c r="I101" s="12"/>
      <c r="J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</row>
    <row r="102" spans="3:142" x14ac:dyDescent="0.2">
      <c r="C102" s="12"/>
      <c r="D102" s="12"/>
      <c r="E102" s="12"/>
      <c r="F102" s="12"/>
      <c r="G102" s="12"/>
      <c r="H102" s="12"/>
      <c r="I102" s="12"/>
      <c r="J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</row>
    <row r="103" spans="3:142" x14ac:dyDescent="0.2">
      <c r="C103" s="12"/>
      <c r="D103" s="12"/>
      <c r="E103" s="12"/>
      <c r="F103" s="12"/>
      <c r="G103" s="12"/>
      <c r="H103" s="12"/>
      <c r="I103" s="12"/>
      <c r="J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</row>
    <row r="104" spans="3:142" x14ac:dyDescent="0.2">
      <c r="C104" s="12"/>
      <c r="D104" s="12"/>
      <c r="E104" s="12"/>
      <c r="F104" s="12"/>
      <c r="G104" s="12"/>
      <c r="H104" s="12"/>
      <c r="I104" s="12"/>
      <c r="J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</row>
    <row r="105" spans="3:142" x14ac:dyDescent="0.2">
      <c r="C105" s="12"/>
      <c r="D105" s="12"/>
      <c r="E105" s="12"/>
      <c r="F105" s="12"/>
      <c r="G105" s="12"/>
      <c r="H105" s="12"/>
      <c r="I105" s="12"/>
      <c r="J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</row>
    <row r="106" spans="3:142" x14ac:dyDescent="0.2">
      <c r="C106" s="12"/>
      <c r="D106" s="12"/>
      <c r="E106" s="12"/>
      <c r="F106" s="12"/>
      <c r="G106" s="12"/>
      <c r="H106" s="12"/>
      <c r="I106" s="12"/>
      <c r="J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</row>
    <row r="107" spans="3:142" x14ac:dyDescent="0.2">
      <c r="C107" s="12"/>
      <c r="D107" s="12"/>
      <c r="E107" s="12"/>
      <c r="F107" s="12"/>
      <c r="G107" s="12"/>
      <c r="H107" s="12"/>
      <c r="I107" s="12"/>
      <c r="J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</row>
    <row r="108" spans="3:142" x14ac:dyDescent="0.2">
      <c r="C108" s="12"/>
      <c r="D108" s="12"/>
      <c r="E108" s="12"/>
      <c r="F108" s="12"/>
      <c r="G108" s="12"/>
      <c r="H108" s="12"/>
      <c r="I108" s="12"/>
      <c r="J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</row>
    <row r="109" spans="3:142" x14ac:dyDescent="0.2">
      <c r="C109" s="12"/>
      <c r="D109" s="12"/>
      <c r="E109" s="12"/>
      <c r="F109" s="12"/>
      <c r="G109" s="12"/>
      <c r="H109" s="12"/>
      <c r="I109" s="12"/>
      <c r="J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</row>
    <row r="110" spans="3:142" x14ac:dyDescent="0.2">
      <c r="C110" s="12"/>
      <c r="D110" s="12"/>
      <c r="E110" s="12"/>
      <c r="F110" s="12"/>
      <c r="G110" s="12"/>
      <c r="H110" s="12"/>
      <c r="I110" s="12"/>
      <c r="J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</row>
    <row r="111" spans="3:142" x14ac:dyDescent="0.2">
      <c r="C111" s="12"/>
      <c r="D111" s="12"/>
      <c r="E111" s="12"/>
      <c r="F111" s="12"/>
      <c r="G111" s="12"/>
      <c r="H111" s="12"/>
      <c r="I111" s="12"/>
      <c r="J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</row>
    <row r="112" spans="3:142" x14ac:dyDescent="0.2">
      <c r="C112" s="12"/>
      <c r="D112" s="12"/>
      <c r="E112" s="12"/>
      <c r="F112" s="12"/>
      <c r="G112" s="12"/>
      <c r="H112" s="12"/>
      <c r="I112" s="12"/>
      <c r="J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</row>
    <row r="113" spans="3:142" x14ac:dyDescent="0.2">
      <c r="C113" s="12"/>
      <c r="D113" s="12"/>
      <c r="E113" s="12"/>
      <c r="F113" s="12"/>
      <c r="G113" s="12"/>
      <c r="H113" s="12"/>
      <c r="I113" s="12"/>
      <c r="J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</row>
    <row r="114" spans="3:142" x14ac:dyDescent="0.2">
      <c r="C114" s="12"/>
      <c r="D114" s="12"/>
      <c r="E114" s="12"/>
      <c r="F114" s="12"/>
      <c r="G114" s="12"/>
      <c r="H114" s="12"/>
      <c r="I114" s="12"/>
      <c r="J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</row>
    <row r="115" spans="3:142" x14ac:dyDescent="0.2">
      <c r="C115" s="12"/>
      <c r="D115" s="12"/>
      <c r="E115" s="12"/>
      <c r="F115" s="12"/>
      <c r="G115" s="12"/>
      <c r="H115" s="12"/>
      <c r="I115" s="12"/>
      <c r="J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</row>
    <row r="116" spans="3:142" x14ac:dyDescent="0.2">
      <c r="C116" s="12"/>
      <c r="D116" s="12"/>
      <c r="E116" s="12"/>
      <c r="F116" s="12"/>
      <c r="G116" s="12"/>
      <c r="H116" s="12"/>
      <c r="I116" s="12"/>
      <c r="J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</row>
    <row r="117" spans="3:142" x14ac:dyDescent="0.2">
      <c r="C117" s="12"/>
      <c r="D117" s="12"/>
      <c r="E117" s="12"/>
      <c r="F117" s="12"/>
      <c r="G117" s="12"/>
      <c r="H117" s="12"/>
      <c r="I117" s="12"/>
      <c r="J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</row>
    <row r="118" spans="3:142" x14ac:dyDescent="0.2">
      <c r="C118" s="12"/>
      <c r="D118" s="12"/>
      <c r="E118" s="12"/>
      <c r="F118" s="12"/>
      <c r="G118" s="12"/>
      <c r="H118" s="12"/>
      <c r="I118" s="12"/>
      <c r="J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</row>
    <row r="119" spans="3:142" x14ac:dyDescent="0.2">
      <c r="C119" s="12"/>
      <c r="D119" s="12"/>
      <c r="E119" s="12"/>
      <c r="F119" s="12"/>
      <c r="G119" s="12"/>
      <c r="H119" s="12"/>
      <c r="I119" s="12"/>
      <c r="J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</row>
    <row r="120" spans="3:142" x14ac:dyDescent="0.2">
      <c r="C120" s="12"/>
      <c r="D120" s="12"/>
      <c r="E120" s="12"/>
      <c r="F120" s="12"/>
      <c r="G120" s="12"/>
      <c r="H120" s="12"/>
      <c r="I120" s="12"/>
      <c r="J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</row>
    <row r="121" spans="3:142" x14ac:dyDescent="0.2">
      <c r="C121" s="12"/>
      <c r="D121" s="12"/>
      <c r="E121" s="12"/>
      <c r="F121" s="12"/>
      <c r="G121" s="12"/>
      <c r="H121" s="12"/>
      <c r="I121" s="12"/>
      <c r="J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</row>
    <row r="122" spans="3:142" x14ac:dyDescent="0.2">
      <c r="C122" s="12"/>
      <c r="D122" s="12"/>
      <c r="E122" s="12"/>
      <c r="F122" s="12"/>
      <c r="G122" s="12"/>
      <c r="H122" s="12"/>
      <c r="I122" s="12"/>
      <c r="J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</row>
    <row r="123" spans="3:142" x14ac:dyDescent="0.2">
      <c r="C123" s="12"/>
      <c r="D123" s="12"/>
      <c r="E123" s="12"/>
      <c r="F123" s="12"/>
      <c r="G123" s="12"/>
      <c r="H123" s="12"/>
      <c r="I123" s="12"/>
      <c r="J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</row>
    <row r="124" spans="3:142" x14ac:dyDescent="0.2">
      <c r="C124" s="12"/>
      <c r="D124" s="12"/>
      <c r="E124" s="12"/>
      <c r="F124" s="12"/>
      <c r="G124" s="12"/>
      <c r="H124" s="12"/>
      <c r="I124" s="12"/>
      <c r="J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</row>
    <row r="125" spans="3:142" x14ac:dyDescent="0.2">
      <c r="C125" s="12"/>
      <c r="D125" s="12"/>
      <c r="E125" s="12"/>
      <c r="F125" s="12"/>
      <c r="G125" s="12"/>
      <c r="H125" s="12"/>
      <c r="I125" s="12"/>
      <c r="J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</row>
    <row r="126" spans="3:142" x14ac:dyDescent="0.2">
      <c r="C126" s="12"/>
      <c r="D126" s="12"/>
      <c r="E126" s="12"/>
      <c r="F126" s="12"/>
      <c r="G126" s="12"/>
      <c r="H126" s="12"/>
      <c r="I126" s="12"/>
      <c r="J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</row>
    <row r="127" spans="3:142" x14ac:dyDescent="0.2">
      <c r="C127" s="12"/>
      <c r="D127" s="12"/>
      <c r="E127" s="12"/>
      <c r="F127" s="12"/>
      <c r="G127" s="12"/>
      <c r="H127" s="12"/>
      <c r="I127" s="12"/>
      <c r="J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</row>
    <row r="128" spans="3:142" x14ac:dyDescent="0.2">
      <c r="C128" s="12"/>
      <c r="D128" s="12"/>
      <c r="E128" s="12"/>
      <c r="F128" s="12"/>
      <c r="G128" s="12"/>
      <c r="H128" s="12"/>
      <c r="I128" s="12"/>
      <c r="J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</row>
    <row r="129" spans="3:142" x14ac:dyDescent="0.2">
      <c r="C129" s="12"/>
      <c r="D129" s="12"/>
      <c r="E129" s="12"/>
      <c r="F129" s="12"/>
      <c r="G129" s="12"/>
      <c r="H129" s="12"/>
      <c r="I129" s="12"/>
      <c r="J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</row>
    <row r="130" spans="3:142" x14ac:dyDescent="0.2">
      <c r="C130" s="12"/>
      <c r="D130" s="12"/>
      <c r="E130" s="12"/>
      <c r="F130" s="12"/>
      <c r="G130" s="12"/>
      <c r="H130" s="12"/>
      <c r="I130" s="12"/>
      <c r="J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</row>
    <row r="131" spans="3:142" x14ac:dyDescent="0.2">
      <c r="C131" s="12"/>
      <c r="D131" s="12"/>
      <c r="E131" s="12"/>
      <c r="F131" s="12"/>
      <c r="G131" s="12"/>
      <c r="H131" s="12"/>
      <c r="I131" s="12"/>
      <c r="J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</row>
    <row r="132" spans="3:142" x14ac:dyDescent="0.2">
      <c r="C132" s="12"/>
      <c r="D132" s="12"/>
      <c r="E132" s="12"/>
      <c r="F132" s="12"/>
      <c r="G132" s="12"/>
      <c r="H132" s="12"/>
      <c r="I132" s="12"/>
      <c r="J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</row>
    <row r="133" spans="3:142" x14ac:dyDescent="0.2">
      <c r="C133" s="12"/>
      <c r="D133" s="12"/>
      <c r="E133" s="12"/>
      <c r="F133" s="12"/>
      <c r="G133" s="12"/>
      <c r="H133" s="12"/>
      <c r="I133" s="12"/>
      <c r="J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</row>
    <row r="134" spans="3:142" x14ac:dyDescent="0.2">
      <c r="C134" s="12"/>
      <c r="D134" s="12"/>
      <c r="E134" s="12"/>
      <c r="F134" s="12"/>
      <c r="G134" s="12"/>
      <c r="H134" s="12"/>
      <c r="I134" s="12"/>
      <c r="J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</row>
    <row r="135" spans="3:142" x14ac:dyDescent="0.2">
      <c r="C135" s="12"/>
      <c r="D135" s="12"/>
      <c r="E135" s="12"/>
      <c r="F135" s="12"/>
      <c r="G135" s="12"/>
      <c r="H135" s="12"/>
      <c r="I135" s="12"/>
      <c r="J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</row>
    <row r="136" spans="3:142" x14ac:dyDescent="0.2">
      <c r="C136" s="12"/>
      <c r="D136" s="12"/>
      <c r="E136" s="12"/>
      <c r="F136" s="12"/>
      <c r="G136" s="12"/>
      <c r="H136" s="12"/>
      <c r="I136" s="12"/>
      <c r="J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</row>
    <row r="137" spans="3:142" x14ac:dyDescent="0.2">
      <c r="C137" s="12"/>
      <c r="D137" s="12"/>
      <c r="E137" s="12"/>
      <c r="F137" s="12"/>
      <c r="G137" s="12"/>
      <c r="H137" s="12"/>
      <c r="I137" s="12"/>
      <c r="J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</row>
    <row r="138" spans="3:142" x14ac:dyDescent="0.2">
      <c r="C138" s="12"/>
      <c r="D138" s="12"/>
      <c r="E138" s="12"/>
      <c r="F138" s="12"/>
      <c r="G138" s="12"/>
      <c r="H138" s="12"/>
      <c r="I138" s="12"/>
      <c r="J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</row>
    <row r="139" spans="3:142" x14ac:dyDescent="0.2">
      <c r="C139" s="12"/>
      <c r="D139" s="12"/>
      <c r="E139" s="12"/>
      <c r="F139" s="12"/>
      <c r="G139" s="12"/>
      <c r="H139" s="12"/>
      <c r="I139" s="12"/>
      <c r="J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</row>
    <row r="140" spans="3:142" x14ac:dyDescent="0.2">
      <c r="C140" s="12"/>
      <c r="D140" s="12"/>
      <c r="E140" s="12"/>
      <c r="F140" s="12"/>
      <c r="G140" s="12"/>
      <c r="H140" s="12"/>
      <c r="I140" s="12"/>
      <c r="J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</row>
    <row r="141" spans="3:142" x14ac:dyDescent="0.2">
      <c r="C141" s="12"/>
      <c r="D141" s="12"/>
      <c r="E141" s="12"/>
      <c r="F141" s="12"/>
      <c r="G141" s="12"/>
      <c r="H141" s="12"/>
      <c r="I141" s="12"/>
      <c r="J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</row>
    <row r="142" spans="3:142" x14ac:dyDescent="0.2">
      <c r="C142" s="12"/>
      <c r="D142" s="12"/>
      <c r="E142" s="12"/>
      <c r="F142" s="12"/>
      <c r="G142" s="12"/>
      <c r="H142" s="12"/>
      <c r="I142" s="12"/>
      <c r="J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</row>
    <row r="143" spans="3:142" x14ac:dyDescent="0.2">
      <c r="C143" s="12"/>
      <c r="D143" s="12"/>
      <c r="E143" s="12"/>
      <c r="F143" s="12"/>
      <c r="G143" s="12"/>
      <c r="H143" s="12"/>
      <c r="I143" s="12"/>
      <c r="J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</row>
    <row r="144" spans="3:142" x14ac:dyDescent="0.2">
      <c r="C144" s="12"/>
      <c r="D144" s="12"/>
      <c r="E144" s="12"/>
      <c r="F144" s="12"/>
      <c r="G144" s="12"/>
      <c r="H144" s="12"/>
      <c r="I144" s="12"/>
      <c r="J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</row>
    <row r="145" spans="3:142" x14ac:dyDescent="0.2">
      <c r="C145" s="12"/>
      <c r="D145" s="12"/>
      <c r="E145" s="12"/>
      <c r="F145" s="12"/>
      <c r="G145" s="12"/>
      <c r="H145" s="12"/>
      <c r="I145" s="12"/>
      <c r="J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</row>
    <row r="146" spans="3:142" x14ac:dyDescent="0.2">
      <c r="C146" s="12"/>
      <c r="D146" s="12"/>
      <c r="E146" s="12"/>
      <c r="F146" s="12"/>
      <c r="G146" s="12"/>
      <c r="H146" s="12"/>
      <c r="I146" s="12"/>
      <c r="J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</row>
    <row r="147" spans="3:142" x14ac:dyDescent="0.2">
      <c r="C147" s="12"/>
      <c r="D147" s="12"/>
      <c r="E147" s="12"/>
      <c r="F147" s="12"/>
      <c r="G147" s="12"/>
      <c r="H147" s="12"/>
      <c r="I147" s="12"/>
      <c r="J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</row>
    <row r="148" spans="3:142" x14ac:dyDescent="0.2">
      <c r="C148" s="12"/>
      <c r="D148" s="12"/>
      <c r="E148" s="12"/>
      <c r="F148" s="12"/>
      <c r="G148" s="12"/>
      <c r="H148" s="12"/>
      <c r="I148" s="12"/>
      <c r="J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</row>
    <row r="149" spans="3:142" x14ac:dyDescent="0.2">
      <c r="C149" s="12"/>
      <c r="D149" s="12"/>
      <c r="E149" s="12"/>
      <c r="F149" s="12"/>
      <c r="G149" s="12"/>
      <c r="H149" s="12"/>
      <c r="I149" s="12"/>
      <c r="J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</row>
    <row r="150" spans="3:142" x14ac:dyDescent="0.2">
      <c r="C150" s="12"/>
      <c r="D150" s="12"/>
      <c r="E150" s="12"/>
      <c r="F150" s="12"/>
      <c r="G150" s="12"/>
      <c r="H150" s="12"/>
      <c r="I150" s="12"/>
      <c r="J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</row>
    <row r="151" spans="3:142" x14ac:dyDescent="0.2">
      <c r="C151" s="12"/>
      <c r="D151" s="12"/>
      <c r="E151" s="12"/>
      <c r="F151" s="12"/>
      <c r="G151" s="12"/>
      <c r="H151" s="12"/>
      <c r="I151" s="12"/>
      <c r="J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</row>
    <row r="152" spans="3:142" x14ac:dyDescent="0.2">
      <c r="C152" s="12"/>
      <c r="D152" s="12"/>
      <c r="E152" s="12"/>
      <c r="F152" s="12"/>
      <c r="G152" s="12"/>
      <c r="H152" s="12"/>
      <c r="I152" s="12"/>
      <c r="J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</row>
    <row r="153" spans="3:142" x14ac:dyDescent="0.2">
      <c r="C153" s="12"/>
      <c r="D153" s="12"/>
      <c r="E153" s="12"/>
      <c r="F153" s="12"/>
      <c r="G153" s="12"/>
      <c r="H153" s="12"/>
      <c r="I153" s="12"/>
      <c r="J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</row>
    <row r="154" spans="3:142" x14ac:dyDescent="0.2">
      <c r="C154" s="12"/>
      <c r="D154" s="12"/>
      <c r="E154" s="12"/>
      <c r="F154" s="12"/>
      <c r="G154" s="12"/>
      <c r="H154" s="12"/>
      <c r="I154" s="12"/>
      <c r="J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</row>
    <row r="155" spans="3:142" x14ac:dyDescent="0.2">
      <c r="C155" s="12"/>
      <c r="D155" s="12"/>
      <c r="E155" s="12"/>
      <c r="F155" s="12"/>
      <c r="G155" s="12"/>
      <c r="H155" s="12"/>
      <c r="I155" s="12"/>
      <c r="J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</row>
    <row r="156" spans="3:142" x14ac:dyDescent="0.2">
      <c r="C156" s="12"/>
      <c r="D156" s="12"/>
      <c r="E156" s="12"/>
      <c r="F156" s="12"/>
      <c r="G156" s="12"/>
      <c r="H156" s="12"/>
      <c r="I156" s="12"/>
      <c r="J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</row>
    <row r="157" spans="3:142" x14ac:dyDescent="0.2">
      <c r="C157" s="12"/>
      <c r="D157" s="12"/>
      <c r="E157" s="12"/>
      <c r="F157" s="12"/>
      <c r="G157" s="12"/>
      <c r="H157" s="12"/>
      <c r="I157" s="12"/>
      <c r="J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</row>
    <row r="158" spans="3:142" x14ac:dyDescent="0.2">
      <c r="C158" s="12"/>
      <c r="D158" s="12"/>
      <c r="E158" s="12"/>
      <c r="F158" s="12"/>
      <c r="G158" s="12"/>
      <c r="H158" s="12"/>
      <c r="I158" s="12"/>
      <c r="J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</row>
    <row r="159" spans="3:142" x14ac:dyDescent="0.2">
      <c r="C159" s="12"/>
      <c r="D159" s="12"/>
      <c r="E159" s="12"/>
      <c r="F159" s="12"/>
      <c r="G159" s="12"/>
      <c r="H159" s="12"/>
      <c r="I159" s="12"/>
      <c r="J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</row>
    <row r="160" spans="3:142" x14ac:dyDescent="0.2">
      <c r="C160" s="12"/>
      <c r="D160" s="12"/>
      <c r="E160" s="12"/>
      <c r="F160" s="12"/>
      <c r="G160" s="12"/>
      <c r="H160" s="12"/>
      <c r="I160" s="12"/>
      <c r="J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</row>
    <row r="161" spans="3:142" x14ac:dyDescent="0.2">
      <c r="C161" s="12"/>
      <c r="D161" s="12"/>
      <c r="E161" s="12"/>
      <c r="F161" s="12"/>
      <c r="G161" s="12"/>
      <c r="H161" s="12"/>
      <c r="I161" s="12"/>
      <c r="J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</row>
    <row r="162" spans="3:142" x14ac:dyDescent="0.2">
      <c r="C162" s="12"/>
      <c r="D162" s="12"/>
      <c r="E162" s="12"/>
      <c r="F162" s="12"/>
      <c r="G162" s="12"/>
      <c r="H162" s="12"/>
      <c r="I162" s="12"/>
      <c r="J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</row>
    <row r="163" spans="3:142" x14ac:dyDescent="0.2">
      <c r="C163" s="12"/>
      <c r="D163" s="12"/>
      <c r="E163" s="12"/>
      <c r="F163" s="12"/>
      <c r="G163" s="12"/>
      <c r="H163" s="12"/>
      <c r="I163" s="12"/>
      <c r="J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</row>
    <row r="164" spans="3:142" x14ac:dyDescent="0.2">
      <c r="C164" s="12"/>
      <c r="D164" s="12"/>
      <c r="E164" s="12"/>
      <c r="F164" s="12"/>
      <c r="G164" s="12"/>
      <c r="H164" s="12"/>
      <c r="I164" s="12"/>
      <c r="J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</row>
    <row r="165" spans="3:142" x14ac:dyDescent="0.2">
      <c r="C165" s="12"/>
      <c r="D165" s="12"/>
      <c r="E165" s="12"/>
      <c r="F165" s="12"/>
      <c r="G165" s="12"/>
      <c r="H165" s="12"/>
      <c r="I165" s="12"/>
      <c r="J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</row>
    <row r="166" spans="3:142" x14ac:dyDescent="0.2">
      <c r="C166" s="12"/>
      <c r="D166" s="12"/>
      <c r="E166" s="12"/>
      <c r="F166" s="12"/>
      <c r="G166" s="12"/>
      <c r="H166" s="12"/>
      <c r="I166" s="12"/>
      <c r="J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</row>
    <row r="167" spans="3:142" x14ac:dyDescent="0.2">
      <c r="C167" s="12"/>
      <c r="D167" s="12"/>
      <c r="E167" s="12"/>
      <c r="F167" s="12"/>
      <c r="G167" s="12"/>
      <c r="H167" s="12"/>
      <c r="I167" s="12"/>
      <c r="J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</row>
    <row r="168" spans="3:142" x14ac:dyDescent="0.2">
      <c r="C168" s="12"/>
      <c r="D168" s="12"/>
      <c r="E168" s="12"/>
      <c r="F168" s="12"/>
      <c r="G168" s="12"/>
      <c r="H168" s="12"/>
      <c r="I168" s="12"/>
      <c r="J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</row>
    <row r="169" spans="3:142" x14ac:dyDescent="0.2">
      <c r="C169" s="12"/>
      <c r="D169" s="12"/>
      <c r="E169" s="12"/>
      <c r="F169" s="12"/>
      <c r="G169" s="12"/>
      <c r="H169" s="12"/>
      <c r="I169" s="12"/>
      <c r="J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</row>
    <row r="170" spans="3:142" x14ac:dyDescent="0.2">
      <c r="C170" s="12"/>
      <c r="D170" s="12"/>
      <c r="E170" s="12"/>
      <c r="F170" s="12"/>
      <c r="G170" s="12"/>
      <c r="H170" s="12"/>
      <c r="I170" s="12"/>
      <c r="J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</row>
    <row r="171" spans="3:142" x14ac:dyDescent="0.2">
      <c r="C171" s="12"/>
      <c r="D171" s="12"/>
      <c r="E171" s="12"/>
      <c r="F171" s="12"/>
      <c r="G171" s="12"/>
      <c r="H171" s="12"/>
      <c r="I171" s="12"/>
      <c r="J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</row>
    <row r="172" spans="3:142" x14ac:dyDescent="0.2">
      <c r="C172" s="12"/>
      <c r="D172" s="12"/>
      <c r="E172" s="12"/>
      <c r="F172" s="12"/>
      <c r="G172" s="12"/>
      <c r="H172" s="12"/>
      <c r="I172" s="12"/>
      <c r="J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</row>
    <row r="173" spans="3:142" x14ac:dyDescent="0.2">
      <c r="C173" s="12"/>
      <c r="D173" s="12"/>
      <c r="E173" s="12"/>
      <c r="F173" s="12"/>
      <c r="G173" s="12"/>
      <c r="H173" s="12"/>
      <c r="I173" s="12"/>
      <c r="J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</row>
    <row r="174" spans="3:142" x14ac:dyDescent="0.2">
      <c r="C174" s="12"/>
      <c r="D174" s="12"/>
      <c r="E174" s="12"/>
      <c r="F174" s="12"/>
      <c r="G174" s="12"/>
      <c r="H174" s="12"/>
      <c r="I174" s="12"/>
      <c r="J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</row>
    <row r="175" spans="3:142" x14ac:dyDescent="0.2">
      <c r="C175" s="12"/>
      <c r="D175" s="12"/>
      <c r="E175" s="12"/>
      <c r="F175" s="12"/>
      <c r="G175" s="12"/>
      <c r="H175" s="12"/>
      <c r="I175" s="12"/>
      <c r="J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</row>
    <row r="176" spans="3:142" x14ac:dyDescent="0.2">
      <c r="C176" s="12"/>
      <c r="D176" s="12"/>
      <c r="E176" s="12"/>
      <c r="F176" s="12"/>
      <c r="G176" s="12"/>
      <c r="H176" s="12"/>
      <c r="I176" s="12"/>
      <c r="J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</row>
    <row r="177" spans="3:142" x14ac:dyDescent="0.2">
      <c r="C177" s="12"/>
      <c r="D177" s="12"/>
      <c r="E177" s="12"/>
      <c r="F177" s="12"/>
      <c r="G177" s="12"/>
      <c r="H177" s="12"/>
      <c r="I177" s="12"/>
      <c r="J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</row>
    <row r="178" spans="3:142" x14ac:dyDescent="0.2">
      <c r="C178" s="12"/>
      <c r="D178" s="12"/>
      <c r="E178" s="12"/>
      <c r="F178" s="12"/>
      <c r="G178" s="12"/>
      <c r="H178" s="12"/>
      <c r="I178" s="12"/>
      <c r="J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</row>
    <row r="179" spans="3:142" x14ac:dyDescent="0.2">
      <c r="C179" s="12"/>
      <c r="D179" s="12"/>
      <c r="E179" s="12"/>
      <c r="F179" s="12"/>
      <c r="G179" s="12"/>
      <c r="H179" s="12"/>
      <c r="I179" s="12"/>
      <c r="J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</row>
    <row r="180" spans="3:142" x14ac:dyDescent="0.2">
      <c r="C180" s="12"/>
      <c r="D180" s="12"/>
      <c r="E180" s="12"/>
      <c r="F180" s="12"/>
      <c r="G180" s="12"/>
      <c r="H180" s="12"/>
      <c r="I180" s="12"/>
      <c r="J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</row>
    <row r="181" spans="3:142" x14ac:dyDescent="0.2">
      <c r="C181" s="12"/>
      <c r="D181" s="12"/>
      <c r="E181" s="12"/>
      <c r="F181" s="12"/>
      <c r="G181" s="12"/>
      <c r="H181" s="12"/>
      <c r="I181" s="12"/>
      <c r="J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</row>
    <row r="182" spans="3:142" x14ac:dyDescent="0.2">
      <c r="C182" s="12"/>
      <c r="D182" s="12"/>
      <c r="E182" s="12"/>
      <c r="F182" s="12"/>
      <c r="G182" s="12"/>
      <c r="H182" s="12"/>
      <c r="I182" s="12"/>
      <c r="J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</row>
    <row r="183" spans="3:142" x14ac:dyDescent="0.2">
      <c r="C183" s="12"/>
      <c r="D183" s="12"/>
      <c r="E183" s="12"/>
      <c r="F183" s="12"/>
      <c r="G183" s="12"/>
      <c r="H183" s="12"/>
      <c r="I183" s="12"/>
      <c r="J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</row>
    <row r="184" spans="3:142" x14ac:dyDescent="0.2">
      <c r="C184" s="12"/>
      <c r="D184" s="12"/>
      <c r="E184" s="12"/>
      <c r="F184" s="12"/>
      <c r="G184" s="12"/>
      <c r="H184" s="12"/>
      <c r="I184" s="12"/>
      <c r="J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</row>
    <row r="185" spans="3:142" x14ac:dyDescent="0.2">
      <c r="C185" s="12"/>
      <c r="D185" s="12"/>
      <c r="E185" s="12"/>
      <c r="F185" s="12"/>
      <c r="G185" s="12"/>
      <c r="H185" s="12"/>
      <c r="I185" s="12"/>
      <c r="J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</row>
    <row r="186" spans="3:142" x14ac:dyDescent="0.2">
      <c r="C186" s="12"/>
      <c r="D186" s="12"/>
      <c r="E186" s="12"/>
      <c r="F186" s="12"/>
      <c r="G186" s="12"/>
      <c r="H186" s="12"/>
      <c r="I186" s="12"/>
      <c r="J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</row>
    <row r="187" spans="3:142" x14ac:dyDescent="0.2">
      <c r="C187" s="12"/>
      <c r="D187" s="12"/>
      <c r="E187" s="12"/>
      <c r="F187" s="12"/>
      <c r="G187" s="12"/>
      <c r="H187" s="12"/>
      <c r="I187" s="12"/>
      <c r="J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</row>
    <row r="188" spans="3:142" x14ac:dyDescent="0.2">
      <c r="C188" s="12"/>
      <c r="D188" s="12"/>
      <c r="E188" s="12"/>
      <c r="F188" s="12"/>
      <c r="G188" s="12"/>
      <c r="H188" s="12"/>
      <c r="I188" s="12"/>
      <c r="J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</row>
    <row r="189" spans="3:142" x14ac:dyDescent="0.2">
      <c r="C189" s="12"/>
      <c r="D189" s="12"/>
      <c r="E189" s="12"/>
      <c r="F189" s="12"/>
      <c r="G189" s="12"/>
      <c r="H189" s="12"/>
      <c r="I189" s="12"/>
      <c r="J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</row>
    <row r="190" spans="3:142" x14ac:dyDescent="0.2">
      <c r="C190" s="12"/>
      <c r="D190" s="12"/>
      <c r="E190" s="12"/>
      <c r="F190" s="12"/>
      <c r="G190" s="12"/>
      <c r="H190" s="12"/>
      <c r="I190" s="12"/>
      <c r="J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</row>
    <row r="191" spans="3:142" x14ac:dyDescent="0.2">
      <c r="C191" s="12"/>
      <c r="D191" s="12"/>
      <c r="E191" s="12"/>
      <c r="F191" s="12"/>
      <c r="G191" s="12"/>
      <c r="H191" s="12"/>
      <c r="I191" s="12"/>
      <c r="J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</row>
    <row r="192" spans="3:142" x14ac:dyDescent="0.2">
      <c r="C192" s="12"/>
      <c r="D192" s="12"/>
      <c r="E192" s="12"/>
      <c r="F192" s="12"/>
      <c r="G192" s="12"/>
      <c r="H192" s="12"/>
      <c r="I192" s="12"/>
      <c r="J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</row>
    <row r="193" spans="3:142" x14ac:dyDescent="0.2">
      <c r="C193" s="12"/>
      <c r="D193" s="12"/>
      <c r="E193" s="12"/>
      <c r="F193" s="12"/>
      <c r="G193" s="12"/>
      <c r="H193" s="12"/>
      <c r="I193" s="12"/>
      <c r="J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</row>
    <row r="194" spans="3:142" x14ac:dyDescent="0.2">
      <c r="C194" s="12"/>
      <c r="D194" s="12"/>
      <c r="E194" s="12"/>
      <c r="F194" s="12"/>
      <c r="G194" s="12"/>
      <c r="H194" s="12"/>
      <c r="I194" s="12"/>
      <c r="J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</row>
    <row r="195" spans="3:142" x14ac:dyDescent="0.2">
      <c r="C195" s="12"/>
      <c r="D195" s="12"/>
      <c r="E195" s="12"/>
      <c r="F195" s="12"/>
      <c r="G195" s="12"/>
      <c r="H195" s="12"/>
      <c r="I195" s="12"/>
      <c r="J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</row>
    <row r="196" spans="3:142" x14ac:dyDescent="0.2">
      <c r="C196" s="12"/>
      <c r="D196" s="12"/>
      <c r="E196" s="12"/>
      <c r="F196" s="12"/>
      <c r="G196" s="12"/>
      <c r="H196" s="12"/>
      <c r="I196" s="12"/>
      <c r="J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</row>
    <row r="197" spans="3:142" x14ac:dyDescent="0.2">
      <c r="C197" s="12"/>
      <c r="D197" s="12"/>
      <c r="E197" s="12"/>
      <c r="F197" s="12"/>
      <c r="G197" s="12"/>
      <c r="H197" s="12"/>
      <c r="I197" s="12"/>
      <c r="J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</row>
    <row r="198" spans="3:142" x14ac:dyDescent="0.2">
      <c r="C198" s="12"/>
      <c r="D198" s="12"/>
      <c r="E198" s="12"/>
      <c r="F198" s="12"/>
      <c r="G198" s="12"/>
      <c r="H198" s="12"/>
      <c r="I198" s="12"/>
      <c r="J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</row>
    <row r="199" spans="3:142" x14ac:dyDescent="0.2">
      <c r="C199" s="12"/>
      <c r="D199" s="12"/>
      <c r="E199" s="12"/>
      <c r="F199" s="12"/>
      <c r="G199" s="12"/>
      <c r="H199" s="12"/>
      <c r="I199" s="12"/>
      <c r="J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</row>
    <row r="200" spans="3:142" x14ac:dyDescent="0.2">
      <c r="C200" s="12"/>
      <c r="D200" s="12"/>
      <c r="E200" s="12"/>
      <c r="F200" s="12"/>
      <c r="G200" s="12"/>
      <c r="H200" s="12"/>
      <c r="I200" s="12"/>
      <c r="J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</row>
    <row r="201" spans="3:142" x14ac:dyDescent="0.2">
      <c r="C201" s="12"/>
      <c r="D201" s="12"/>
      <c r="E201" s="12"/>
      <c r="F201" s="12"/>
      <c r="G201" s="12"/>
      <c r="H201" s="12"/>
      <c r="I201" s="12"/>
      <c r="J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</row>
    <row r="202" spans="3:142" x14ac:dyDescent="0.2">
      <c r="C202" s="12"/>
      <c r="D202" s="12"/>
      <c r="E202" s="12"/>
      <c r="F202" s="12"/>
      <c r="G202" s="12"/>
      <c r="H202" s="12"/>
      <c r="I202" s="12"/>
      <c r="J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</row>
    <row r="203" spans="3:142" x14ac:dyDescent="0.2">
      <c r="C203" s="12"/>
      <c r="D203" s="12"/>
      <c r="E203" s="12"/>
      <c r="F203" s="12"/>
      <c r="G203" s="12"/>
      <c r="H203" s="12"/>
      <c r="I203" s="12"/>
      <c r="J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</row>
    <row r="204" spans="3:142" x14ac:dyDescent="0.2">
      <c r="C204" s="12"/>
      <c r="D204" s="12"/>
      <c r="E204" s="12"/>
      <c r="F204" s="12"/>
      <c r="G204" s="12"/>
      <c r="H204" s="12"/>
      <c r="I204" s="12"/>
      <c r="J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</row>
    <row r="205" spans="3:142" x14ac:dyDescent="0.2">
      <c r="C205" s="12"/>
      <c r="D205" s="12"/>
      <c r="E205" s="12"/>
      <c r="F205" s="12"/>
      <c r="G205" s="12"/>
      <c r="H205" s="12"/>
      <c r="I205" s="12"/>
      <c r="J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</row>
    <row r="206" spans="3:142" x14ac:dyDescent="0.2">
      <c r="C206" s="12"/>
      <c r="D206" s="12"/>
      <c r="E206" s="12"/>
      <c r="F206" s="12"/>
      <c r="G206" s="12"/>
      <c r="H206" s="12"/>
      <c r="I206" s="12"/>
      <c r="J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</row>
    <row r="207" spans="3:142" x14ac:dyDescent="0.2">
      <c r="C207" s="12"/>
      <c r="D207" s="12"/>
      <c r="E207" s="12"/>
      <c r="F207" s="12"/>
      <c r="G207" s="12"/>
      <c r="H207" s="12"/>
      <c r="I207" s="12"/>
      <c r="J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</row>
    <row r="208" spans="3:142" x14ac:dyDescent="0.2">
      <c r="C208" s="12"/>
      <c r="D208" s="12"/>
      <c r="E208" s="12"/>
      <c r="F208" s="12"/>
      <c r="G208" s="12"/>
      <c r="H208" s="12"/>
      <c r="I208" s="12"/>
      <c r="J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</row>
    <row r="209" spans="3:142" x14ac:dyDescent="0.2">
      <c r="C209" s="12"/>
      <c r="D209" s="12"/>
      <c r="E209" s="12"/>
      <c r="F209" s="12"/>
      <c r="G209" s="12"/>
      <c r="H209" s="12"/>
      <c r="I209" s="12"/>
      <c r="J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</row>
    <row r="210" spans="3:142" x14ac:dyDescent="0.2">
      <c r="C210" s="12"/>
      <c r="D210" s="12"/>
      <c r="E210" s="12"/>
      <c r="F210" s="12"/>
      <c r="G210" s="12"/>
      <c r="H210" s="12"/>
      <c r="I210" s="12"/>
      <c r="J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</row>
    <row r="211" spans="3:142" x14ac:dyDescent="0.2">
      <c r="C211" s="12"/>
      <c r="D211" s="12"/>
      <c r="E211" s="12"/>
      <c r="F211" s="12"/>
      <c r="G211" s="12"/>
      <c r="H211" s="12"/>
      <c r="I211" s="12"/>
      <c r="J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</row>
    <row r="212" spans="3:142" x14ac:dyDescent="0.2">
      <c r="C212" s="12"/>
      <c r="D212" s="12"/>
      <c r="E212" s="12"/>
      <c r="F212" s="12"/>
      <c r="G212" s="12"/>
      <c r="H212" s="12"/>
      <c r="I212" s="12"/>
      <c r="J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</row>
    <row r="213" spans="3:142" x14ac:dyDescent="0.2">
      <c r="C213" s="12"/>
      <c r="D213" s="12"/>
      <c r="E213" s="12"/>
      <c r="F213" s="12"/>
      <c r="G213" s="12"/>
      <c r="H213" s="12"/>
      <c r="I213" s="12"/>
      <c r="J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</row>
    <row r="214" spans="3:142" x14ac:dyDescent="0.2">
      <c r="C214" s="12"/>
      <c r="D214" s="12"/>
      <c r="E214" s="12"/>
      <c r="F214" s="12"/>
      <c r="G214" s="12"/>
      <c r="H214" s="12"/>
      <c r="I214" s="12"/>
      <c r="J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</row>
    <row r="215" spans="3:142" x14ac:dyDescent="0.2">
      <c r="C215" s="12"/>
      <c r="D215" s="12"/>
      <c r="E215" s="12"/>
      <c r="F215" s="12"/>
      <c r="G215" s="12"/>
      <c r="H215" s="12"/>
      <c r="I215" s="12"/>
      <c r="J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</row>
    <row r="216" spans="3:142" x14ac:dyDescent="0.2">
      <c r="C216" s="12"/>
      <c r="D216" s="12"/>
      <c r="E216" s="12"/>
      <c r="F216" s="12"/>
      <c r="G216" s="12"/>
      <c r="H216" s="12"/>
      <c r="I216" s="12"/>
      <c r="J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</row>
    <row r="217" spans="3:142" x14ac:dyDescent="0.2">
      <c r="C217" s="12"/>
      <c r="D217" s="12"/>
      <c r="E217" s="12"/>
      <c r="F217" s="12"/>
      <c r="G217" s="12"/>
      <c r="H217" s="12"/>
      <c r="I217" s="12"/>
      <c r="J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</row>
    <row r="218" spans="3:142" x14ac:dyDescent="0.2">
      <c r="C218" s="12"/>
      <c r="D218" s="12"/>
      <c r="E218" s="12"/>
      <c r="F218" s="12"/>
      <c r="G218" s="12"/>
      <c r="H218" s="12"/>
      <c r="I218" s="12"/>
      <c r="J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</row>
    <row r="219" spans="3:142" x14ac:dyDescent="0.2">
      <c r="C219" s="12"/>
      <c r="D219" s="12"/>
      <c r="E219" s="12"/>
      <c r="F219" s="12"/>
      <c r="G219" s="12"/>
      <c r="H219" s="12"/>
      <c r="I219" s="12"/>
      <c r="J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</row>
    <row r="220" spans="3:142" x14ac:dyDescent="0.2">
      <c r="C220" s="12"/>
      <c r="D220" s="12"/>
      <c r="E220" s="12"/>
      <c r="F220" s="12"/>
      <c r="G220" s="12"/>
      <c r="H220" s="12"/>
      <c r="I220" s="12"/>
      <c r="J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</row>
    <row r="221" spans="3:142" x14ac:dyDescent="0.2">
      <c r="C221" s="12"/>
      <c r="D221" s="12"/>
      <c r="E221" s="12"/>
      <c r="F221" s="12"/>
      <c r="G221" s="12"/>
      <c r="H221" s="12"/>
      <c r="I221" s="12"/>
      <c r="J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</row>
    <row r="222" spans="3:142" x14ac:dyDescent="0.2">
      <c r="C222" s="12"/>
      <c r="D222" s="12"/>
      <c r="E222" s="12"/>
      <c r="F222" s="12"/>
      <c r="G222" s="12"/>
      <c r="H222" s="12"/>
      <c r="I222" s="12"/>
      <c r="J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</row>
    <row r="223" spans="3:142" x14ac:dyDescent="0.2">
      <c r="C223" s="12"/>
      <c r="D223" s="12"/>
      <c r="E223" s="12"/>
      <c r="F223" s="12"/>
      <c r="G223" s="12"/>
      <c r="H223" s="12"/>
      <c r="I223" s="12"/>
      <c r="J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</row>
    <row r="224" spans="3:142" x14ac:dyDescent="0.2">
      <c r="C224" s="12"/>
      <c r="D224" s="12"/>
      <c r="E224" s="12"/>
      <c r="F224" s="12"/>
      <c r="G224" s="12"/>
      <c r="H224" s="12"/>
      <c r="I224" s="12"/>
      <c r="J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</row>
    <row r="225" spans="3:142" x14ac:dyDescent="0.2">
      <c r="C225" s="12"/>
      <c r="D225" s="12"/>
      <c r="E225" s="12"/>
      <c r="F225" s="12"/>
      <c r="G225" s="12"/>
      <c r="H225" s="12"/>
      <c r="I225" s="12"/>
      <c r="J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</row>
    <row r="226" spans="3:142" x14ac:dyDescent="0.2">
      <c r="C226" s="12"/>
      <c r="D226" s="12"/>
      <c r="E226" s="12"/>
      <c r="F226" s="12"/>
      <c r="G226" s="12"/>
      <c r="H226" s="12"/>
      <c r="I226" s="12"/>
      <c r="J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</row>
    <row r="227" spans="3:142" x14ac:dyDescent="0.2">
      <c r="C227" s="12"/>
      <c r="D227" s="12"/>
      <c r="E227" s="12"/>
      <c r="F227" s="12"/>
      <c r="G227" s="12"/>
      <c r="H227" s="12"/>
      <c r="I227" s="12"/>
      <c r="J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</row>
    <row r="228" spans="3:142" x14ac:dyDescent="0.2">
      <c r="C228" s="12"/>
      <c r="D228" s="12"/>
      <c r="E228" s="12"/>
      <c r="F228" s="12"/>
      <c r="G228" s="12"/>
      <c r="H228" s="12"/>
      <c r="I228" s="12"/>
      <c r="J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</row>
    <row r="229" spans="3:142" x14ac:dyDescent="0.2">
      <c r="C229" s="12"/>
      <c r="D229" s="12"/>
      <c r="E229" s="12"/>
      <c r="F229" s="12"/>
      <c r="G229" s="12"/>
      <c r="H229" s="12"/>
      <c r="I229" s="12"/>
      <c r="J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</row>
    <row r="230" spans="3:142" x14ac:dyDescent="0.2">
      <c r="C230" s="12"/>
      <c r="D230" s="12"/>
      <c r="E230" s="12"/>
      <c r="F230" s="12"/>
      <c r="G230" s="12"/>
      <c r="H230" s="12"/>
      <c r="I230" s="12"/>
      <c r="J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</row>
    <row r="231" spans="3:142" x14ac:dyDescent="0.2">
      <c r="C231" s="12"/>
      <c r="D231" s="12"/>
      <c r="E231" s="12"/>
      <c r="F231" s="12"/>
      <c r="G231" s="12"/>
      <c r="H231" s="12"/>
      <c r="I231" s="12"/>
      <c r="J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</row>
    <row r="232" spans="3:142" x14ac:dyDescent="0.2">
      <c r="C232" s="12"/>
      <c r="D232" s="12"/>
      <c r="E232" s="12"/>
      <c r="F232" s="12"/>
      <c r="G232" s="12"/>
      <c r="H232" s="12"/>
      <c r="I232" s="12"/>
      <c r="J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</row>
    <row r="233" spans="3:142" x14ac:dyDescent="0.2">
      <c r="C233" s="12"/>
      <c r="D233" s="12"/>
      <c r="E233" s="12"/>
      <c r="F233" s="12"/>
      <c r="G233" s="12"/>
      <c r="H233" s="12"/>
      <c r="I233" s="12"/>
      <c r="J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</row>
    <row r="234" spans="3:142" x14ac:dyDescent="0.2">
      <c r="C234" s="12"/>
      <c r="D234" s="12"/>
      <c r="E234" s="12"/>
      <c r="F234" s="12"/>
      <c r="G234" s="12"/>
      <c r="H234" s="12"/>
      <c r="I234" s="12"/>
      <c r="J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</row>
    <row r="235" spans="3:142" x14ac:dyDescent="0.2">
      <c r="C235" s="12"/>
      <c r="D235" s="12"/>
      <c r="E235" s="12"/>
      <c r="F235" s="12"/>
      <c r="G235" s="12"/>
      <c r="H235" s="12"/>
      <c r="I235" s="12"/>
      <c r="J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</row>
    <row r="236" spans="3:142" x14ac:dyDescent="0.2">
      <c r="C236" s="12"/>
      <c r="D236" s="12"/>
      <c r="E236" s="12"/>
      <c r="F236" s="12"/>
      <c r="G236" s="12"/>
      <c r="H236" s="12"/>
      <c r="I236" s="12"/>
      <c r="J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</row>
    <row r="237" spans="3:142" x14ac:dyDescent="0.2">
      <c r="C237" s="12"/>
      <c r="D237" s="12"/>
      <c r="E237" s="12"/>
      <c r="F237" s="12"/>
      <c r="G237" s="12"/>
      <c r="H237" s="12"/>
      <c r="I237" s="12"/>
      <c r="J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</row>
    <row r="238" spans="3:142" x14ac:dyDescent="0.2">
      <c r="C238" s="12"/>
      <c r="D238" s="12"/>
      <c r="E238" s="12"/>
      <c r="F238" s="12"/>
      <c r="G238" s="12"/>
      <c r="H238" s="12"/>
      <c r="I238" s="12"/>
      <c r="J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</row>
    <row r="239" spans="3:142" x14ac:dyDescent="0.2">
      <c r="C239" s="12"/>
      <c r="D239" s="12"/>
      <c r="E239" s="12"/>
      <c r="F239" s="12"/>
      <c r="G239" s="12"/>
      <c r="H239" s="12"/>
      <c r="I239" s="12"/>
      <c r="J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</row>
    <row r="240" spans="3:142" x14ac:dyDescent="0.2">
      <c r="C240" s="12"/>
      <c r="D240" s="12"/>
      <c r="E240" s="12"/>
      <c r="F240" s="12"/>
      <c r="G240" s="12"/>
      <c r="H240" s="12"/>
      <c r="I240" s="12"/>
      <c r="J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</row>
    <row r="241" spans="3:142" x14ac:dyDescent="0.2">
      <c r="C241" s="12"/>
      <c r="D241" s="12"/>
      <c r="E241" s="12"/>
      <c r="F241" s="12"/>
      <c r="G241" s="12"/>
      <c r="H241" s="12"/>
      <c r="I241" s="12"/>
      <c r="J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</row>
    <row r="242" spans="3:142" x14ac:dyDescent="0.2">
      <c r="C242" s="12"/>
      <c r="D242" s="12"/>
      <c r="E242" s="12"/>
      <c r="F242" s="12"/>
      <c r="G242" s="12"/>
      <c r="H242" s="12"/>
      <c r="I242" s="12"/>
      <c r="J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</row>
    <row r="243" spans="3:142" x14ac:dyDescent="0.2">
      <c r="C243" s="12"/>
      <c r="D243" s="12"/>
      <c r="E243" s="12"/>
      <c r="F243" s="12"/>
      <c r="G243" s="12"/>
      <c r="H243" s="12"/>
      <c r="I243" s="12"/>
      <c r="J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</row>
    <row r="244" spans="3:142" x14ac:dyDescent="0.2">
      <c r="C244" s="12"/>
      <c r="D244" s="12"/>
      <c r="E244" s="12"/>
      <c r="F244" s="12"/>
      <c r="G244" s="12"/>
      <c r="H244" s="12"/>
      <c r="I244" s="12"/>
      <c r="J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</row>
    <row r="245" spans="3:142" x14ac:dyDescent="0.2">
      <c r="C245" s="12"/>
      <c r="D245" s="12"/>
      <c r="E245" s="12"/>
      <c r="F245" s="12"/>
      <c r="G245" s="12"/>
      <c r="H245" s="12"/>
      <c r="I245" s="12"/>
      <c r="J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</row>
    <row r="246" spans="3:142" x14ac:dyDescent="0.2">
      <c r="C246" s="12"/>
      <c r="D246" s="12"/>
      <c r="E246" s="12"/>
      <c r="F246" s="12"/>
      <c r="G246" s="12"/>
      <c r="H246" s="12"/>
      <c r="I246" s="12"/>
      <c r="J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</row>
    <row r="247" spans="3:142" x14ac:dyDescent="0.2">
      <c r="C247" s="12"/>
      <c r="D247" s="12"/>
      <c r="E247" s="12"/>
      <c r="F247" s="12"/>
      <c r="G247" s="12"/>
      <c r="H247" s="12"/>
      <c r="I247" s="12"/>
      <c r="J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</row>
    <row r="248" spans="3:142" x14ac:dyDescent="0.2">
      <c r="C248" s="12"/>
      <c r="D248" s="12"/>
      <c r="E248" s="12"/>
      <c r="F248" s="12"/>
      <c r="G248" s="12"/>
      <c r="H248" s="12"/>
      <c r="I248" s="12"/>
      <c r="J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</row>
    <row r="249" spans="3:142" x14ac:dyDescent="0.2">
      <c r="C249" s="12"/>
      <c r="D249" s="12"/>
      <c r="E249" s="12"/>
      <c r="F249" s="12"/>
      <c r="G249" s="12"/>
      <c r="H249" s="12"/>
      <c r="I249" s="12"/>
      <c r="J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</row>
    <row r="250" spans="3:142" x14ac:dyDescent="0.2">
      <c r="C250" s="12"/>
      <c r="D250" s="12"/>
      <c r="E250" s="12"/>
      <c r="F250" s="12"/>
      <c r="G250" s="12"/>
      <c r="H250" s="12"/>
      <c r="I250" s="12"/>
      <c r="J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</row>
    <row r="251" spans="3:142" x14ac:dyDescent="0.2">
      <c r="C251" s="12"/>
      <c r="D251" s="12"/>
      <c r="E251" s="12"/>
      <c r="F251" s="12"/>
      <c r="G251" s="12"/>
      <c r="H251" s="12"/>
      <c r="I251" s="12"/>
      <c r="J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</row>
    <row r="252" spans="3:142" x14ac:dyDescent="0.2">
      <c r="C252" s="12"/>
      <c r="D252" s="12"/>
      <c r="E252" s="12"/>
      <c r="F252" s="12"/>
      <c r="G252" s="12"/>
      <c r="H252" s="12"/>
      <c r="I252" s="12"/>
      <c r="J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</row>
    <row r="253" spans="3:142" x14ac:dyDescent="0.2">
      <c r="C253" s="12"/>
      <c r="D253" s="12"/>
      <c r="E253" s="12"/>
      <c r="F253" s="12"/>
      <c r="G253" s="12"/>
      <c r="H253" s="12"/>
      <c r="I253" s="12"/>
      <c r="J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</row>
    <row r="254" spans="3:142" x14ac:dyDescent="0.2">
      <c r="C254" s="12"/>
      <c r="D254" s="12"/>
      <c r="E254" s="12"/>
      <c r="F254" s="12"/>
      <c r="G254" s="12"/>
      <c r="H254" s="12"/>
      <c r="I254" s="12"/>
      <c r="J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</row>
    <row r="255" spans="3:142" x14ac:dyDescent="0.2">
      <c r="C255" s="12"/>
      <c r="D255" s="12"/>
      <c r="E255" s="12"/>
      <c r="F255" s="12"/>
      <c r="G255" s="12"/>
      <c r="H255" s="12"/>
      <c r="I255" s="12"/>
      <c r="J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</row>
    <row r="256" spans="3:142" x14ac:dyDescent="0.2">
      <c r="C256" s="12"/>
      <c r="D256" s="12"/>
      <c r="E256" s="12"/>
      <c r="F256" s="12"/>
      <c r="G256" s="12"/>
      <c r="H256" s="12"/>
      <c r="I256" s="12"/>
      <c r="J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</row>
    <row r="257" spans="3:142" x14ac:dyDescent="0.2">
      <c r="C257" s="12"/>
      <c r="D257" s="12"/>
      <c r="E257" s="12"/>
      <c r="F257" s="12"/>
      <c r="G257" s="12"/>
      <c r="H257" s="12"/>
      <c r="I257" s="12"/>
      <c r="J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</row>
    <row r="258" spans="3:142" x14ac:dyDescent="0.2">
      <c r="C258" s="12"/>
      <c r="D258" s="12"/>
      <c r="E258" s="12"/>
      <c r="F258" s="12"/>
      <c r="G258" s="12"/>
      <c r="H258" s="12"/>
      <c r="I258" s="12"/>
      <c r="J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</row>
    <row r="259" spans="3:142" x14ac:dyDescent="0.2">
      <c r="C259" s="12"/>
      <c r="D259" s="12"/>
      <c r="E259" s="12"/>
      <c r="F259" s="12"/>
      <c r="G259" s="12"/>
      <c r="H259" s="12"/>
      <c r="I259" s="12"/>
      <c r="J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</row>
    <row r="260" spans="3:142" x14ac:dyDescent="0.2">
      <c r="C260" s="12"/>
      <c r="D260" s="12"/>
      <c r="E260" s="12"/>
      <c r="F260" s="12"/>
      <c r="G260" s="12"/>
      <c r="H260" s="12"/>
      <c r="I260" s="12"/>
      <c r="J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</row>
    <row r="261" spans="3:142" x14ac:dyDescent="0.2">
      <c r="C261" s="12"/>
      <c r="D261" s="12"/>
      <c r="E261" s="12"/>
      <c r="F261" s="12"/>
      <c r="G261" s="12"/>
      <c r="H261" s="12"/>
      <c r="I261" s="12"/>
      <c r="J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</row>
    <row r="262" spans="3:142" x14ac:dyDescent="0.2">
      <c r="C262" s="12"/>
      <c r="D262" s="12"/>
      <c r="E262" s="12"/>
      <c r="F262" s="12"/>
      <c r="G262" s="12"/>
      <c r="H262" s="12"/>
      <c r="I262" s="12"/>
      <c r="J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</row>
    <row r="263" spans="3:142" x14ac:dyDescent="0.2">
      <c r="C263" s="12"/>
      <c r="D263" s="12"/>
      <c r="E263" s="12"/>
      <c r="F263" s="12"/>
      <c r="G263" s="12"/>
      <c r="H263" s="12"/>
      <c r="I263" s="12"/>
      <c r="J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</row>
    <row r="264" spans="3:142" x14ac:dyDescent="0.2">
      <c r="C264" s="12"/>
      <c r="D264" s="12"/>
      <c r="E264" s="12"/>
      <c r="F264" s="12"/>
      <c r="G264" s="12"/>
      <c r="H264" s="12"/>
      <c r="I264" s="12"/>
      <c r="J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</row>
    <row r="265" spans="3:142" x14ac:dyDescent="0.2">
      <c r="C265" s="12"/>
      <c r="D265" s="12"/>
      <c r="E265" s="12"/>
      <c r="F265" s="12"/>
      <c r="G265" s="12"/>
      <c r="H265" s="12"/>
      <c r="I265" s="12"/>
      <c r="J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</row>
    <row r="266" spans="3:142" x14ac:dyDescent="0.2">
      <c r="C266" s="12"/>
      <c r="D266" s="12"/>
      <c r="E266" s="12"/>
      <c r="F266" s="12"/>
      <c r="G266" s="12"/>
      <c r="H266" s="12"/>
      <c r="I266" s="12"/>
      <c r="J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</row>
    <row r="267" spans="3:142" x14ac:dyDescent="0.2">
      <c r="C267" s="12"/>
      <c r="D267" s="12"/>
      <c r="E267" s="12"/>
      <c r="F267" s="12"/>
      <c r="G267" s="12"/>
      <c r="H267" s="12"/>
      <c r="I267" s="12"/>
      <c r="J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</row>
    <row r="268" spans="3:142" x14ac:dyDescent="0.2">
      <c r="C268" s="12"/>
      <c r="D268" s="12"/>
      <c r="E268" s="12"/>
      <c r="F268" s="12"/>
      <c r="G268" s="12"/>
      <c r="H268" s="12"/>
      <c r="I268" s="12"/>
      <c r="J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</row>
    <row r="269" spans="3:142" x14ac:dyDescent="0.2">
      <c r="C269" s="12"/>
      <c r="D269" s="12"/>
      <c r="E269" s="12"/>
      <c r="F269" s="12"/>
      <c r="G269" s="12"/>
      <c r="H269" s="12"/>
      <c r="I269" s="12"/>
      <c r="J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</row>
    <row r="270" spans="3:142" x14ac:dyDescent="0.2">
      <c r="C270" s="12"/>
      <c r="D270" s="12"/>
      <c r="E270" s="12"/>
      <c r="F270" s="12"/>
      <c r="G270" s="12"/>
      <c r="H270" s="12"/>
      <c r="I270" s="12"/>
      <c r="J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</row>
    <row r="271" spans="3:142" x14ac:dyDescent="0.2">
      <c r="C271" s="12"/>
      <c r="D271" s="12"/>
      <c r="E271" s="12"/>
      <c r="F271" s="12"/>
      <c r="G271" s="12"/>
      <c r="H271" s="12"/>
      <c r="I271" s="12"/>
      <c r="J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</row>
    <row r="272" spans="3:142" x14ac:dyDescent="0.2">
      <c r="C272" s="12"/>
      <c r="D272" s="12"/>
      <c r="E272" s="12"/>
      <c r="F272" s="12"/>
      <c r="G272" s="12"/>
      <c r="H272" s="12"/>
      <c r="I272" s="12"/>
      <c r="J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</row>
    <row r="273" spans="3:142" x14ac:dyDescent="0.2">
      <c r="C273" s="12"/>
      <c r="D273" s="12"/>
      <c r="E273" s="12"/>
      <c r="F273" s="12"/>
      <c r="G273" s="12"/>
      <c r="H273" s="12"/>
      <c r="I273" s="12"/>
      <c r="J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</row>
    <row r="274" spans="3:142" x14ac:dyDescent="0.2">
      <c r="C274" s="12"/>
      <c r="D274" s="12"/>
      <c r="E274" s="12"/>
      <c r="F274" s="12"/>
      <c r="G274" s="12"/>
      <c r="H274" s="12"/>
      <c r="I274" s="12"/>
      <c r="J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</row>
    <row r="275" spans="3:142" x14ac:dyDescent="0.2">
      <c r="C275" s="12"/>
      <c r="D275" s="12"/>
      <c r="E275" s="12"/>
      <c r="F275" s="12"/>
      <c r="G275" s="12"/>
      <c r="H275" s="12"/>
      <c r="I275" s="12"/>
      <c r="J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</row>
    <row r="276" spans="3:142" x14ac:dyDescent="0.2">
      <c r="C276" s="12"/>
      <c r="D276" s="12"/>
      <c r="E276" s="12"/>
      <c r="F276" s="12"/>
      <c r="G276" s="12"/>
      <c r="H276" s="12"/>
      <c r="I276" s="12"/>
      <c r="J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</row>
    <row r="277" spans="3:142" x14ac:dyDescent="0.2">
      <c r="C277" s="12"/>
      <c r="D277" s="12"/>
      <c r="E277" s="12"/>
      <c r="F277" s="12"/>
      <c r="G277" s="12"/>
      <c r="H277" s="12"/>
      <c r="I277" s="12"/>
      <c r="J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</row>
    <row r="278" spans="3:142" x14ac:dyDescent="0.2">
      <c r="C278" s="12"/>
      <c r="D278" s="12"/>
      <c r="E278" s="12"/>
      <c r="F278" s="12"/>
      <c r="G278" s="12"/>
      <c r="H278" s="12"/>
      <c r="I278" s="12"/>
      <c r="J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</row>
    <row r="279" spans="3:142" x14ac:dyDescent="0.2">
      <c r="C279" s="12"/>
      <c r="D279" s="12"/>
      <c r="E279" s="12"/>
      <c r="F279" s="12"/>
      <c r="G279" s="12"/>
      <c r="H279" s="12"/>
      <c r="I279" s="12"/>
      <c r="J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</row>
    <row r="280" spans="3:142" x14ac:dyDescent="0.2">
      <c r="C280" s="12"/>
      <c r="D280" s="12"/>
      <c r="E280" s="12"/>
      <c r="F280" s="12"/>
      <c r="G280" s="12"/>
      <c r="H280" s="12"/>
      <c r="I280" s="12"/>
      <c r="J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</row>
    <row r="281" spans="3:142" x14ac:dyDescent="0.2">
      <c r="C281" s="12"/>
      <c r="D281" s="12"/>
      <c r="E281" s="12"/>
      <c r="F281" s="12"/>
      <c r="G281" s="12"/>
      <c r="H281" s="12"/>
      <c r="I281" s="12"/>
      <c r="J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</row>
    <row r="282" spans="3:142" x14ac:dyDescent="0.2">
      <c r="C282" s="12"/>
      <c r="D282" s="12"/>
      <c r="E282" s="12"/>
      <c r="F282" s="12"/>
      <c r="G282" s="12"/>
      <c r="H282" s="12"/>
      <c r="I282" s="12"/>
      <c r="J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</row>
    <row r="283" spans="3:142" x14ac:dyDescent="0.2">
      <c r="C283" s="12"/>
      <c r="D283" s="12"/>
      <c r="E283" s="12"/>
      <c r="F283" s="12"/>
      <c r="G283" s="12"/>
      <c r="H283" s="12"/>
      <c r="I283" s="12"/>
      <c r="J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</row>
    <row r="284" spans="3:142" x14ac:dyDescent="0.2">
      <c r="C284" s="12"/>
      <c r="D284" s="12"/>
      <c r="E284" s="12"/>
      <c r="F284" s="12"/>
      <c r="G284" s="12"/>
      <c r="H284" s="12"/>
      <c r="I284" s="12"/>
      <c r="J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</row>
    <row r="285" spans="3:142" x14ac:dyDescent="0.2">
      <c r="C285" s="12"/>
      <c r="D285" s="12"/>
      <c r="E285" s="12"/>
      <c r="F285" s="12"/>
      <c r="G285" s="12"/>
      <c r="H285" s="12"/>
      <c r="I285" s="12"/>
      <c r="J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</row>
    <row r="286" spans="3:142" x14ac:dyDescent="0.2">
      <c r="C286" s="12"/>
      <c r="D286" s="12"/>
      <c r="E286" s="12"/>
      <c r="F286" s="12"/>
      <c r="G286" s="12"/>
      <c r="H286" s="12"/>
      <c r="I286" s="12"/>
      <c r="J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</row>
    <row r="287" spans="3:142" x14ac:dyDescent="0.2">
      <c r="C287" s="12"/>
      <c r="D287" s="12"/>
      <c r="E287" s="12"/>
      <c r="F287" s="12"/>
      <c r="G287" s="12"/>
      <c r="H287" s="12"/>
      <c r="I287" s="12"/>
      <c r="J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</row>
    <row r="288" spans="3:142" x14ac:dyDescent="0.2">
      <c r="C288" s="12"/>
      <c r="D288" s="12"/>
      <c r="E288" s="12"/>
      <c r="F288" s="12"/>
      <c r="G288" s="12"/>
      <c r="H288" s="12"/>
      <c r="I288" s="12"/>
      <c r="J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</row>
    <row r="289" spans="3:142" x14ac:dyDescent="0.2">
      <c r="C289" s="12"/>
      <c r="D289" s="12"/>
      <c r="E289" s="12"/>
      <c r="F289" s="12"/>
      <c r="G289" s="12"/>
      <c r="H289" s="12"/>
      <c r="I289" s="12"/>
      <c r="J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</row>
    <row r="290" spans="3:142" x14ac:dyDescent="0.2">
      <c r="C290" s="12"/>
      <c r="D290" s="12"/>
      <c r="E290" s="12"/>
      <c r="F290" s="12"/>
      <c r="G290" s="12"/>
      <c r="H290" s="12"/>
      <c r="I290" s="12"/>
      <c r="J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</row>
    <row r="291" spans="3:142" x14ac:dyDescent="0.2">
      <c r="C291" s="12"/>
      <c r="D291" s="12"/>
      <c r="E291" s="12"/>
      <c r="F291" s="12"/>
      <c r="G291" s="12"/>
      <c r="H291" s="12"/>
      <c r="I291" s="12"/>
      <c r="J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</row>
    <row r="292" spans="3:142" x14ac:dyDescent="0.2">
      <c r="C292" s="12"/>
      <c r="D292" s="12"/>
      <c r="E292" s="12"/>
      <c r="F292" s="12"/>
      <c r="G292" s="12"/>
      <c r="H292" s="12"/>
      <c r="I292" s="12"/>
      <c r="J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</row>
    <row r="293" spans="3:142" x14ac:dyDescent="0.2">
      <c r="C293" s="12"/>
      <c r="D293" s="12"/>
      <c r="E293" s="12"/>
      <c r="F293" s="12"/>
      <c r="G293" s="12"/>
      <c r="H293" s="12"/>
      <c r="I293" s="12"/>
      <c r="J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</row>
    <row r="294" spans="3:142" x14ac:dyDescent="0.2">
      <c r="C294" s="12"/>
      <c r="D294" s="12"/>
      <c r="E294" s="12"/>
      <c r="F294" s="12"/>
      <c r="G294" s="12"/>
      <c r="H294" s="12"/>
      <c r="I294" s="12"/>
      <c r="J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</row>
    <row r="295" spans="3:142" x14ac:dyDescent="0.2">
      <c r="C295" s="12"/>
      <c r="D295" s="12"/>
      <c r="E295" s="12"/>
      <c r="F295" s="12"/>
      <c r="G295" s="12"/>
      <c r="H295" s="12"/>
      <c r="I295" s="12"/>
      <c r="J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</row>
    <row r="296" spans="3:142" x14ac:dyDescent="0.2">
      <c r="C296" s="12"/>
      <c r="D296" s="12"/>
      <c r="E296" s="12"/>
      <c r="F296" s="12"/>
      <c r="G296" s="12"/>
      <c r="H296" s="12"/>
      <c r="I296" s="12"/>
      <c r="J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</row>
    <row r="297" spans="3:142" x14ac:dyDescent="0.2">
      <c r="C297" s="12"/>
      <c r="D297" s="12"/>
      <c r="E297" s="12"/>
      <c r="F297" s="12"/>
      <c r="G297" s="12"/>
      <c r="H297" s="12"/>
      <c r="I297" s="12"/>
      <c r="J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</row>
    <row r="298" spans="3:142" x14ac:dyDescent="0.2">
      <c r="C298" s="12"/>
      <c r="D298" s="12"/>
      <c r="E298" s="12"/>
      <c r="F298" s="12"/>
      <c r="G298" s="12"/>
      <c r="H298" s="12"/>
      <c r="I298" s="12"/>
      <c r="J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</row>
    <row r="299" spans="3:142" x14ac:dyDescent="0.2">
      <c r="C299" s="12"/>
      <c r="D299" s="12"/>
      <c r="E299" s="12"/>
      <c r="F299" s="12"/>
      <c r="G299" s="12"/>
      <c r="H299" s="12"/>
      <c r="I299" s="12"/>
      <c r="J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</row>
    <row r="300" spans="3:142" x14ac:dyDescent="0.2">
      <c r="C300" s="12"/>
      <c r="D300" s="12"/>
      <c r="E300" s="12"/>
      <c r="F300" s="12"/>
      <c r="G300" s="12"/>
      <c r="H300" s="12"/>
      <c r="I300" s="12"/>
      <c r="J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</row>
    <row r="301" spans="3:142" x14ac:dyDescent="0.2">
      <c r="C301" s="12"/>
      <c r="D301" s="12"/>
      <c r="E301" s="12"/>
      <c r="F301" s="12"/>
      <c r="G301" s="12"/>
      <c r="H301" s="12"/>
      <c r="I301" s="12"/>
      <c r="J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</row>
    <row r="302" spans="3:142" x14ac:dyDescent="0.2">
      <c r="C302" s="12"/>
      <c r="D302" s="12"/>
      <c r="E302" s="12"/>
      <c r="F302" s="12"/>
      <c r="G302" s="12"/>
      <c r="H302" s="12"/>
      <c r="I302" s="12"/>
      <c r="J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</row>
    <row r="303" spans="3:142" x14ac:dyDescent="0.2">
      <c r="C303" s="12"/>
      <c r="D303" s="12"/>
      <c r="E303" s="12"/>
      <c r="F303" s="12"/>
      <c r="G303" s="12"/>
      <c r="H303" s="12"/>
      <c r="I303" s="12"/>
      <c r="J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</row>
    <row r="304" spans="3:142" x14ac:dyDescent="0.2">
      <c r="C304" s="12"/>
      <c r="D304" s="12"/>
      <c r="E304" s="12"/>
      <c r="F304" s="12"/>
      <c r="G304" s="12"/>
      <c r="H304" s="12"/>
      <c r="I304" s="12"/>
      <c r="J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</row>
    <row r="305" spans="3:142" x14ac:dyDescent="0.2">
      <c r="C305" s="12"/>
      <c r="D305" s="12"/>
      <c r="E305" s="12"/>
      <c r="F305" s="12"/>
      <c r="G305" s="12"/>
      <c r="H305" s="12"/>
      <c r="I305" s="12"/>
      <c r="J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</row>
    <row r="306" spans="3:142" x14ac:dyDescent="0.2">
      <c r="C306" s="12"/>
      <c r="D306" s="12"/>
      <c r="E306" s="12"/>
      <c r="F306" s="12"/>
      <c r="G306" s="12"/>
      <c r="H306" s="12"/>
      <c r="I306" s="12"/>
      <c r="J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</row>
    <row r="307" spans="3:142" x14ac:dyDescent="0.2">
      <c r="C307" s="12"/>
      <c r="D307" s="12"/>
      <c r="E307" s="12"/>
      <c r="F307" s="12"/>
      <c r="G307" s="12"/>
      <c r="H307" s="12"/>
      <c r="I307" s="12"/>
      <c r="J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</row>
    <row r="308" spans="3:142" x14ac:dyDescent="0.2">
      <c r="C308" s="12"/>
      <c r="D308" s="12"/>
      <c r="E308" s="12"/>
      <c r="F308" s="12"/>
      <c r="G308" s="12"/>
      <c r="H308" s="12"/>
      <c r="I308" s="12"/>
      <c r="J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</row>
    <row r="309" spans="3:142" x14ac:dyDescent="0.2">
      <c r="C309" s="12"/>
      <c r="D309" s="12"/>
      <c r="E309" s="12"/>
      <c r="F309" s="12"/>
      <c r="G309" s="12"/>
      <c r="H309" s="12"/>
      <c r="I309" s="12"/>
      <c r="J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</row>
    <row r="310" spans="3:142" x14ac:dyDescent="0.2">
      <c r="C310" s="12"/>
      <c r="D310" s="12"/>
      <c r="E310" s="12"/>
      <c r="F310" s="12"/>
      <c r="G310" s="12"/>
      <c r="H310" s="12"/>
      <c r="I310" s="12"/>
      <c r="J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</row>
    <row r="311" spans="3:142" x14ac:dyDescent="0.2">
      <c r="C311" s="12"/>
      <c r="D311" s="12"/>
      <c r="E311" s="12"/>
      <c r="F311" s="12"/>
      <c r="G311" s="12"/>
      <c r="H311" s="12"/>
      <c r="I311" s="12"/>
      <c r="J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</row>
    <row r="312" spans="3:142" x14ac:dyDescent="0.2">
      <c r="C312" s="12"/>
      <c r="D312" s="12"/>
      <c r="E312" s="12"/>
      <c r="F312" s="12"/>
      <c r="G312" s="12"/>
      <c r="H312" s="12"/>
      <c r="I312" s="12"/>
      <c r="J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</row>
    <row r="313" spans="3:142" x14ac:dyDescent="0.2">
      <c r="C313" s="12"/>
      <c r="D313" s="12"/>
      <c r="E313" s="12"/>
      <c r="F313" s="12"/>
      <c r="G313" s="12"/>
      <c r="H313" s="12"/>
      <c r="I313" s="12"/>
      <c r="J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</row>
    <row r="314" spans="3:142" x14ac:dyDescent="0.2">
      <c r="C314" s="12"/>
      <c r="D314" s="12"/>
      <c r="E314" s="12"/>
      <c r="F314" s="12"/>
      <c r="G314" s="12"/>
      <c r="H314" s="12"/>
      <c r="I314" s="12"/>
      <c r="J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</row>
    <row r="315" spans="3:142" x14ac:dyDescent="0.2">
      <c r="C315" s="12"/>
      <c r="D315" s="12"/>
      <c r="E315" s="12"/>
      <c r="F315" s="12"/>
      <c r="G315" s="12"/>
      <c r="H315" s="12"/>
      <c r="I315" s="12"/>
      <c r="J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</row>
    <row r="316" spans="3:142" x14ac:dyDescent="0.2">
      <c r="C316" s="12"/>
      <c r="D316" s="12"/>
      <c r="E316" s="12"/>
      <c r="F316" s="12"/>
      <c r="G316" s="12"/>
      <c r="H316" s="12"/>
      <c r="I316" s="12"/>
      <c r="J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</row>
    <row r="317" spans="3:142" x14ac:dyDescent="0.2">
      <c r="C317" s="12"/>
      <c r="D317" s="12"/>
      <c r="E317" s="12"/>
      <c r="F317" s="12"/>
      <c r="G317" s="12"/>
      <c r="H317" s="12"/>
      <c r="I317" s="12"/>
      <c r="J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</row>
    <row r="318" spans="3:142" x14ac:dyDescent="0.2">
      <c r="C318" s="12"/>
      <c r="D318" s="12"/>
      <c r="E318" s="12"/>
      <c r="F318" s="12"/>
      <c r="G318" s="12"/>
      <c r="H318" s="12"/>
      <c r="I318" s="12"/>
      <c r="J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</row>
    <row r="319" spans="3:142" x14ac:dyDescent="0.2">
      <c r="C319" s="12"/>
      <c r="D319" s="12"/>
      <c r="E319" s="12"/>
      <c r="F319" s="12"/>
      <c r="G319" s="12"/>
      <c r="H319" s="12"/>
      <c r="I319" s="12"/>
      <c r="J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</row>
    <row r="320" spans="3:142" x14ac:dyDescent="0.2">
      <c r="C320" s="12"/>
      <c r="D320" s="12"/>
      <c r="E320" s="12"/>
      <c r="F320" s="12"/>
      <c r="G320" s="12"/>
      <c r="H320" s="12"/>
      <c r="I320" s="12"/>
      <c r="J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</row>
    <row r="321" spans="3:142" x14ac:dyDescent="0.2">
      <c r="C321" s="12"/>
      <c r="D321" s="12"/>
      <c r="E321" s="12"/>
      <c r="F321" s="12"/>
      <c r="G321" s="12"/>
      <c r="H321" s="12"/>
      <c r="I321" s="12"/>
      <c r="J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</row>
    <row r="322" spans="3:142" x14ac:dyDescent="0.2">
      <c r="C322" s="12"/>
      <c r="D322" s="12"/>
      <c r="E322" s="12"/>
      <c r="F322" s="12"/>
      <c r="G322" s="12"/>
      <c r="H322" s="12"/>
      <c r="I322" s="12"/>
      <c r="J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</row>
    <row r="323" spans="3:142" x14ac:dyDescent="0.2">
      <c r="C323" s="12"/>
      <c r="D323" s="12"/>
      <c r="E323" s="12"/>
      <c r="F323" s="12"/>
      <c r="G323" s="12"/>
      <c r="H323" s="12"/>
      <c r="I323" s="12"/>
      <c r="J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</row>
    <row r="324" spans="3:142" x14ac:dyDescent="0.2">
      <c r="C324" s="12"/>
      <c r="D324" s="12"/>
      <c r="E324" s="12"/>
      <c r="F324" s="12"/>
      <c r="G324" s="12"/>
      <c r="H324" s="12"/>
      <c r="I324" s="12"/>
      <c r="J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</row>
    <row r="325" spans="3:142" x14ac:dyDescent="0.2">
      <c r="C325" s="12"/>
      <c r="D325" s="12"/>
      <c r="E325" s="12"/>
      <c r="F325" s="12"/>
      <c r="G325" s="12"/>
      <c r="H325" s="12"/>
      <c r="I325" s="12"/>
      <c r="J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</row>
    <row r="326" spans="3:142" x14ac:dyDescent="0.2">
      <c r="C326" s="12"/>
      <c r="D326" s="12"/>
      <c r="E326" s="12"/>
      <c r="F326" s="12"/>
      <c r="G326" s="12"/>
      <c r="H326" s="12"/>
      <c r="I326" s="12"/>
      <c r="J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</row>
    <row r="327" spans="3:142" x14ac:dyDescent="0.2">
      <c r="C327" s="12"/>
      <c r="D327" s="12"/>
      <c r="E327" s="12"/>
      <c r="F327" s="12"/>
      <c r="G327" s="12"/>
      <c r="H327" s="12"/>
      <c r="I327" s="12"/>
      <c r="J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</row>
    <row r="328" spans="3:142" x14ac:dyDescent="0.2">
      <c r="C328" s="12"/>
      <c r="D328" s="12"/>
      <c r="E328" s="12"/>
      <c r="F328" s="12"/>
      <c r="G328" s="12"/>
      <c r="H328" s="12"/>
      <c r="I328" s="12"/>
      <c r="J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</row>
    <row r="329" spans="3:142" x14ac:dyDescent="0.2">
      <c r="C329" s="12"/>
      <c r="D329" s="12"/>
      <c r="E329" s="12"/>
      <c r="F329" s="12"/>
      <c r="G329" s="12"/>
      <c r="H329" s="12"/>
      <c r="I329" s="12"/>
      <c r="J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</row>
    <row r="330" spans="3:142" x14ac:dyDescent="0.2">
      <c r="C330" s="12"/>
      <c r="D330" s="12"/>
      <c r="E330" s="12"/>
      <c r="F330" s="12"/>
      <c r="G330" s="12"/>
      <c r="H330" s="12"/>
      <c r="I330" s="12"/>
      <c r="J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</row>
    <row r="331" spans="3:142" x14ac:dyDescent="0.2">
      <c r="C331" s="12"/>
      <c r="D331" s="12"/>
      <c r="E331" s="12"/>
      <c r="F331" s="12"/>
      <c r="G331" s="12"/>
      <c r="H331" s="12"/>
      <c r="I331" s="12"/>
      <c r="J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</row>
    <row r="332" spans="3:142" x14ac:dyDescent="0.2">
      <c r="C332" s="12"/>
      <c r="D332" s="12"/>
      <c r="E332" s="12"/>
      <c r="F332" s="12"/>
      <c r="G332" s="12"/>
      <c r="H332" s="12"/>
      <c r="I332" s="12"/>
      <c r="J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</row>
    <row r="333" spans="3:142" x14ac:dyDescent="0.2">
      <c r="C333" s="12"/>
      <c r="D333" s="12"/>
      <c r="E333" s="12"/>
      <c r="F333" s="12"/>
      <c r="G333" s="12"/>
      <c r="H333" s="12"/>
      <c r="I333" s="12"/>
      <c r="J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</row>
    <row r="334" spans="3:142" x14ac:dyDescent="0.2">
      <c r="C334" s="12"/>
      <c r="D334" s="12"/>
      <c r="E334" s="12"/>
      <c r="F334" s="12"/>
      <c r="G334" s="12"/>
      <c r="H334" s="12"/>
      <c r="I334" s="12"/>
      <c r="J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</row>
    <row r="335" spans="3:142" x14ac:dyDescent="0.2">
      <c r="C335" s="12"/>
      <c r="D335" s="12"/>
      <c r="E335" s="12"/>
      <c r="F335" s="12"/>
      <c r="G335" s="12"/>
      <c r="H335" s="12"/>
      <c r="I335" s="12"/>
      <c r="J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</row>
    <row r="336" spans="3:142" x14ac:dyDescent="0.2">
      <c r="C336" s="12"/>
      <c r="D336" s="12"/>
      <c r="E336" s="12"/>
      <c r="F336" s="12"/>
      <c r="G336" s="12"/>
      <c r="H336" s="12"/>
      <c r="I336" s="12"/>
      <c r="J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</row>
    <row r="337" spans="3:142" x14ac:dyDescent="0.2">
      <c r="C337" s="12"/>
      <c r="D337" s="12"/>
      <c r="E337" s="12"/>
      <c r="F337" s="12"/>
      <c r="G337" s="12"/>
      <c r="H337" s="12"/>
      <c r="I337" s="12"/>
      <c r="J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</row>
    <row r="338" spans="3:142" x14ac:dyDescent="0.2">
      <c r="C338" s="12"/>
      <c r="D338" s="12"/>
      <c r="E338" s="12"/>
      <c r="F338" s="12"/>
      <c r="G338" s="12"/>
      <c r="H338" s="12"/>
      <c r="I338" s="12"/>
      <c r="J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</row>
    <row r="339" spans="3:142" x14ac:dyDescent="0.2">
      <c r="C339" s="12"/>
      <c r="D339" s="12"/>
      <c r="E339" s="12"/>
      <c r="F339" s="12"/>
      <c r="G339" s="12"/>
      <c r="H339" s="12"/>
      <c r="I339" s="12"/>
      <c r="J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</row>
    <row r="340" spans="3:142" x14ac:dyDescent="0.2">
      <c r="C340" s="12"/>
      <c r="D340" s="12"/>
      <c r="E340" s="12"/>
      <c r="F340" s="12"/>
      <c r="G340" s="12"/>
      <c r="H340" s="12"/>
      <c r="I340" s="12"/>
      <c r="J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</row>
    <row r="341" spans="3:142" x14ac:dyDescent="0.2">
      <c r="C341" s="12"/>
      <c r="D341" s="12"/>
      <c r="E341" s="12"/>
      <c r="F341" s="12"/>
      <c r="G341" s="12"/>
      <c r="H341" s="12"/>
      <c r="I341" s="12"/>
      <c r="J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</row>
    <row r="342" spans="3:142" x14ac:dyDescent="0.2">
      <c r="C342" s="12"/>
      <c r="D342" s="12"/>
      <c r="E342" s="12"/>
      <c r="F342" s="12"/>
      <c r="G342" s="12"/>
      <c r="H342" s="12"/>
      <c r="I342" s="12"/>
      <c r="J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</row>
    <row r="343" spans="3:142" x14ac:dyDescent="0.2">
      <c r="C343" s="12"/>
      <c r="D343" s="12"/>
      <c r="E343" s="12"/>
      <c r="F343" s="12"/>
      <c r="G343" s="12"/>
      <c r="H343" s="12"/>
      <c r="I343" s="12"/>
      <c r="J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</row>
    <row r="344" spans="3:142" x14ac:dyDescent="0.2">
      <c r="C344" s="12"/>
      <c r="D344" s="12"/>
      <c r="E344" s="12"/>
      <c r="F344" s="12"/>
      <c r="G344" s="12"/>
      <c r="H344" s="12"/>
      <c r="I344" s="12"/>
      <c r="J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</row>
    <row r="345" spans="3:142" x14ac:dyDescent="0.2">
      <c r="C345" s="12"/>
      <c r="D345" s="12"/>
      <c r="E345" s="12"/>
      <c r="F345" s="12"/>
      <c r="G345" s="12"/>
      <c r="H345" s="12"/>
      <c r="I345" s="12"/>
      <c r="J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</row>
    <row r="346" spans="3:142" x14ac:dyDescent="0.2">
      <c r="C346" s="12"/>
      <c r="D346" s="12"/>
      <c r="E346" s="12"/>
      <c r="F346" s="12"/>
      <c r="G346" s="12"/>
      <c r="H346" s="12"/>
      <c r="I346" s="12"/>
      <c r="J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</row>
    <row r="347" spans="3:142" x14ac:dyDescent="0.2">
      <c r="C347" s="12"/>
      <c r="D347" s="12"/>
      <c r="E347" s="12"/>
      <c r="F347" s="12"/>
      <c r="G347" s="12"/>
      <c r="H347" s="12"/>
      <c r="I347" s="12"/>
      <c r="J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</row>
    <row r="348" spans="3:142" x14ac:dyDescent="0.2">
      <c r="C348" s="12"/>
      <c r="D348" s="12"/>
      <c r="E348" s="12"/>
      <c r="F348" s="12"/>
      <c r="G348" s="12"/>
      <c r="H348" s="12"/>
      <c r="I348" s="12"/>
      <c r="J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</row>
    <row r="349" spans="3:142" x14ac:dyDescent="0.2">
      <c r="C349" s="12"/>
      <c r="D349" s="12"/>
      <c r="E349" s="12"/>
      <c r="F349" s="12"/>
      <c r="G349" s="12"/>
      <c r="H349" s="12"/>
      <c r="I349" s="12"/>
      <c r="J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</row>
    <row r="350" spans="3:142" x14ac:dyDescent="0.2">
      <c r="C350" s="12"/>
      <c r="D350" s="12"/>
      <c r="E350" s="12"/>
      <c r="F350" s="12"/>
      <c r="G350" s="12"/>
      <c r="H350" s="12"/>
      <c r="I350" s="12"/>
      <c r="J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</row>
    <row r="351" spans="3:142" x14ac:dyDescent="0.2">
      <c r="C351" s="12"/>
      <c r="D351" s="12"/>
      <c r="E351" s="12"/>
      <c r="F351" s="12"/>
      <c r="G351" s="12"/>
      <c r="H351" s="12"/>
      <c r="I351" s="12"/>
      <c r="J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</row>
    <row r="352" spans="3:142" x14ac:dyDescent="0.2">
      <c r="C352" s="12"/>
      <c r="D352" s="12"/>
      <c r="E352" s="12"/>
      <c r="F352" s="12"/>
      <c r="G352" s="12"/>
      <c r="H352" s="12"/>
      <c r="I352" s="12"/>
      <c r="J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</row>
    <row r="353" spans="3:142" x14ac:dyDescent="0.2">
      <c r="C353" s="12"/>
      <c r="D353" s="12"/>
      <c r="E353" s="12"/>
      <c r="F353" s="12"/>
      <c r="G353" s="12"/>
      <c r="H353" s="12"/>
      <c r="I353" s="12"/>
      <c r="J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</row>
    <row r="354" spans="3:142" x14ac:dyDescent="0.2">
      <c r="C354" s="12"/>
      <c r="D354" s="12"/>
      <c r="E354" s="12"/>
      <c r="F354" s="12"/>
      <c r="G354" s="12"/>
      <c r="H354" s="12"/>
      <c r="I354" s="12"/>
      <c r="J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</row>
    <row r="355" spans="3:142" x14ac:dyDescent="0.2">
      <c r="C355" s="12"/>
      <c r="D355" s="12"/>
      <c r="E355" s="12"/>
      <c r="F355" s="12"/>
      <c r="G355" s="12"/>
      <c r="H355" s="12"/>
      <c r="I355" s="12"/>
      <c r="J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</row>
    <row r="356" spans="3:142" x14ac:dyDescent="0.2">
      <c r="C356" s="12"/>
      <c r="D356" s="12"/>
      <c r="E356" s="12"/>
      <c r="F356" s="12"/>
      <c r="G356" s="12"/>
      <c r="H356" s="12"/>
      <c r="I356" s="12"/>
      <c r="J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</row>
    <row r="357" spans="3:142" x14ac:dyDescent="0.2">
      <c r="C357" s="12"/>
      <c r="D357" s="12"/>
      <c r="E357" s="12"/>
      <c r="F357" s="12"/>
      <c r="G357" s="12"/>
      <c r="H357" s="12"/>
      <c r="I357" s="12"/>
      <c r="J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</row>
    <row r="358" spans="3:142" x14ac:dyDescent="0.2">
      <c r="C358" s="12"/>
      <c r="D358" s="12"/>
      <c r="E358" s="12"/>
      <c r="F358" s="12"/>
      <c r="G358" s="12"/>
      <c r="H358" s="12"/>
      <c r="I358" s="12"/>
      <c r="J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</row>
    <row r="359" spans="3:142" x14ac:dyDescent="0.2">
      <c r="C359" s="12"/>
      <c r="D359" s="12"/>
      <c r="E359" s="12"/>
      <c r="F359" s="12"/>
      <c r="G359" s="12"/>
      <c r="H359" s="12"/>
      <c r="I359" s="12"/>
      <c r="J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</row>
    <row r="360" spans="3:142" x14ac:dyDescent="0.2">
      <c r="C360" s="12"/>
      <c r="D360" s="12"/>
      <c r="E360" s="12"/>
      <c r="F360" s="12"/>
      <c r="G360" s="12"/>
      <c r="H360" s="12"/>
      <c r="I360" s="12"/>
      <c r="J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</row>
    <row r="361" spans="3:142" x14ac:dyDescent="0.2">
      <c r="C361" s="12"/>
      <c r="D361" s="12"/>
      <c r="E361" s="12"/>
      <c r="F361" s="12"/>
      <c r="G361" s="12"/>
      <c r="H361" s="12"/>
      <c r="I361" s="12"/>
      <c r="J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</row>
    <row r="362" spans="3:142" x14ac:dyDescent="0.2">
      <c r="C362" s="12"/>
      <c r="D362" s="12"/>
      <c r="E362" s="12"/>
      <c r="F362" s="12"/>
      <c r="G362" s="12"/>
      <c r="H362" s="12"/>
      <c r="I362" s="12"/>
      <c r="J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</row>
    <row r="363" spans="3:142" x14ac:dyDescent="0.2">
      <c r="C363" s="12"/>
      <c r="D363" s="12"/>
      <c r="E363" s="12"/>
      <c r="F363" s="12"/>
      <c r="G363" s="12"/>
      <c r="H363" s="12"/>
      <c r="I363" s="12"/>
      <c r="J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</row>
    <row r="364" spans="3:142" x14ac:dyDescent="0.2">
      <c r="C364" s="12"/>
      <c r="D364" s="12"/>
      <c r="E364" s="12"/>
      <c r="F364" s="12"/>
      <c r="G364" s="12"/>
      <c r="H364" s="12"/>
      <c r="I364" s="12"/>
      <c r="J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</row>
    <row r="365" spans="3:142" x14ac:dyDescent="0.2">
      <c r="C365" s="12"/>
      <c r="D365" s="12"/>
      <c r="E365" s="12"/>
      <c r="F365" s="12"/>
      <c r="G365" s="12"/>
      <c r="H365" s="12"/>
      <c r="I365" s="12"/>
      <c r="J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</row>
    <row r="366" spans="3:142" x14ac:dyDescent="0.2">
      <c r="C366" s="12"/>
      <c r="D366" s="12"/>
      <c r="E366" s="12"/>
      <c r="F366" s="12"/>
      <c r="G366" s="12"/>
      <c r="H366" s="12"/>
      <c r="I366" s="12"/>
      <c r="J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</row>
    <row r="367" spans="3:142" x14ac:dyDescent="0.2">
      <c r="C367" s="12"/>
      <c r="D367" s="12"/>
      <c r="E367" s="12"/>
      <c r="F367" s="12"/>
      <c r="G367" s="12"/>
      <c r="H367" s="12"/>
      <c r="I367" s="12"/>
      <c r="J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</row>
    <row r="368" spans="3:142" x14ac:dyDescent="0.2">
      <c r="C368" s="12"/>
      <c r="D368" s="12"/>
      <c r="E368" s="12"/>
      <c r="F368" s="12"/>
      <c r="G368" s="12"/>
      <c r="H368" s="12"/>
      <c r="I368" s="12"/>
      <c r="J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</row>
    <row r="369" spans="3:142" x14ac:dyDescent="0.2">
      <c r="C369" s="12"/>
      <c r="D369" s="12"/>
      <c r="E369" s="12"/>
      <c r="F369" s="12"/>
      <c r="G369" s="12"/>
      <c r="H369" s="12"/>
      <c r="I369" s="12"/>
      <c r="J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</row>
    <row r="370" spans="3:142" x14ac:dyDescent="0.2">
      <c r="C370" s="12"/>
      <c r="D370" s="12"/>
      <c r="E370" s="12"/>
      <c r="F370" s="12"/>
      <c r="G370" s="12"/>
      <c r="H370" s="12"/>
      <c r="I370" s="12"/>
      <c r="J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</row>
    <row r="371" spans="3:142" x14ac:dyDescent="0.2">
      <c r="C371" s="12"/>
      <c r="D371" s="12"/>
      <c r="E371" s="12"/>
      <c r="F371" s="12"/>
      <c r="G371" s="12"/>
      <c r="H371" s="12"/>
      <c r="I371" s="12"/>
      <c r="J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</row>
    <row r="372" spans="3:142" x14ac:dyDescent="0.2">
      <c r="C372" s="12"/>
      <c r="D372" s="12"/>
      <c r="E372" s="12"/>
      <c r="F372" s="12"/>
      <c r="G372" s="12"/>
      <c r="H372" s="12"/>
      <c r="I372" s="12"/>
      <c r="J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</row>
    <row r="373" spans="3:142" x14ac:dyDescent="0.2">
      <c r="C373" s="12"/>
      <c r="D373" s="12"/>
      <c r="E373" s="12"/>
      <c r="F373" s="12"/>
      <c r="G373" s="12"/>
      <c r="H373" s="12"/>
      <c r="I373" s="12"/>
      <c r="J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</row>
    <row r="374" spans="3:142" x14ac:dyDescent="0.2">
      <c r="C374" s="12"/>
      <c r="D374" s="12"/>
      <c r="E374" s="12"/>
      <c r="F374" s="12"/>
      <c r="G374" s="12"/>
      <c r="H374" s="12"/>
      <c r="I374" s="12"/>
      <c r="J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</row>
    <row r="375" spans="3:142" x14ac:dyDescent="0.2">
      <c r="C375" s="12"/>
      <c r="D375" s="12"/>
      <c r="E375" s="12"/>
      <c r="F375" s="12"/>
      <c r="G375" s="12"/>
      <c r="H375" s="12"/>
      <c r="I375" s="12"/>
      <c r="J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</row>
    <row r="376" spans="3:142" x14ac:dyDescent="0.2">
      <c r="C376" s="12"/>
      <c r="D376" s="12"/>
      <c r="E376" s="12"/>
      <c r="F376" s="12"/>
      <c r="G376" s="12"/>
      <c r="H376" s="12"/>
      <c r="I376" s="12"/>
      <c r="J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</row>
    <row r="377" spans="3:142" x14ac:dyDescent="0.2">
      <c r="C377" s="12"/>
      <c r="D377" s="12"/>
      <c r="E377" s="12"/>
      <c r="F377" s="12"/>
      <c r="G377" s="12"/>
      <c r="H377" s="12"/>
      <c r="I377" s="12"/>
      <c r="J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</row>
    <row r="378" spans="3:142" x14ac:dyDescent="0.2">
      <c r="C378" s="12"/>
      <c r="D378" s="12"/>
      <c r="E378" s="12"/>
      <c r="F378" s="12"/>
      <c r="G378" s="12"/>
      <c r="H378" s="12"/>
      <c r="I378" s="12"/>
      <c r="J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</row>
    <row r="379" spans="3:142" x14ac:dyDescent="0.2">
      <c r="C379" s="12"/>
      <c r="D379" s="12"/>
      <c r="E379" s="12"/>
      <c r="F379" s="12"/>
      <c r="G379" s="12"/>
      <c r="H379" s="12"/>
      <c r="I379" s="12"/>
      <c r="J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</row>
    <row r="380" spans="3:142" x14ac:dyDescent="0.2">
      <c r="C380" s="12"/>
      <c r="D380" s="12"/>
      <c r="E380" s="12"/>
      <c r="F380" s="12"/>
      <c r="G380" s="12"/>
      <c r="H380" s="12"/>
      <c r="I380" s="12"/>
      <c r="J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</row>
    <row r="381" spans="3:142" x14ac:dyDescent="0.2">
      <c r="C381" s="12"/>
      <c r="D381" s="12"/>
      <c r="E381" s="12"/>
      <c r="F381" s="12"/>
      <c r="G381" s="12"/>
      <c r="H381" s="12"/>
      <c r="I381" s="12"/>
      <c r="J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</row>
    <row r="382" spans="3:142" x14ac:dyDescent="0.2">
      <c r="C382" s="12"/>
      <c r="D382" s="12"/>
      <c r="E382" s="12"/>
      <c r="F382" s="12"/>
      <c r="G382" s="12"/>
      <c r="H382" s="12"/>
      <c r="I382" s="12"/>
      <c r="J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</row>
    <row r="383" spans="3:142" x14ac:dyDescent="0.2">
      <c r="C383" s="12"/>
      <c r="D383" s="12"/>
      <c r="E383" s="12"/>
      <c r="F383" s="12"/>
      <c r="G383" s="12"/>
      <c r="H383" s="12"/>
      <c r="I383" s="12"/>
      <c r="J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</row>
    <row r="384" spans="3:142" x14ac:dyDescent="0.2">
      <c r="C384" s="12"/>
      <c r="D384" s="12"/>
      <c r="E384" s="12"/>
      <c r="F384" s="12"/>
      <c r="G384" s="12"/>
      <c r="H384" s="12"/>
      <c r="I384" s="12"/>
      <c r="J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</row>
    <row r="385" spans="3:142" x14ac:dyDescent="0.2">
      <c r="C385" s="12"/>
      <c r="D385" s="12"/>
      <c r="E385" s="12"/>
      <c r="F385" s="12"/>
      <c r="G385" s="12"/>
      <c r="H385" s="12"/>
      <c r="I385" s="12"/>
      <c r="J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</row>
    <row r="386" spans="3:142" x14ac:dyDescent="0.2">
      <c r="C386" s="12"/>
      <c r="D386" s="12"/>
      <c r="E386" s="12"/>
      <c r="F386" s="12"/>
      <c r="G386" s="12"/>
      <c r="H386" s="12"/>
      <c r="I386" s="12"/>
      <c r="J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</row>
    <row r="387" spans="3:142" x14ac:dyDescent="0.2">
      <c r="C387" s="12"/>
      <c r="D387" s="12"/>
      <c r="E387" s="12"/>
      <c r="F387" s="12"/>
      <c r="G387" s="12"/>
      <c r="H387" s="12"/>
      <c r="I387" s="12"/>
      <c r="J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</row>
    <row r="388" spans="3:142" x14ac:dyDescent="0.2">
      <c r="C388" s="12"/>
      <c r="D388" s="12"/>
      <c r="E388" s="12"/>
      <c r="F388" s="12"/>
      <c r="G388" s="12"/>
      <c r="H388" s="12"/>
      <c r="I388" s="12"/>
      <c r="J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</row>
    <row r="389" spans="3:142" x14ac:dyDescent="0.2">
      <c r="C389" s="12"/>
      <c r="D389" s="12"/>
      <c r="E389" s="12"/>
      <c r="F389" s="12"/>
      <c r="G389" s="12"/>
      <c r="H389" s="12"/>
      <c r="I389" s="12"/>
      <c r="J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</row>
    <row r="390" spans="3:142" x14ac:dyDescent="0.2">
      <c r="C390" s="12"/>
      <c r="D390" s="12"/>
      <c r="E390" s="12"/>
      <c r="F390" s="12"/>
      <c r="G390" s="12"/>
      <c r="H390" s="12"/>
      <c r="I390" s="12"/>
      <c r="J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</row>
    <row r="391" spans="3:142" x14ac:dyDescent="0.2">
      <c r="C391" s="12"/>
      <c r="D391" s="12"/>
      <c r="E391" s="12"/>
      <c r="F391" s="12"/>
      <c r="G391" s="12"/>
      <c r="H391" s="12"/>
      <c r="I391" s="12"/>
      <c r="J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</row>
    <row r="392" spans="3:142" x14ac:dyDescent="0.2">
      <c r="C392" s="12"/>
      <c r="D392" s="12"/>
      <c r="E392" s="12"/>
      <c r="F392" s="12"/>
      <c r="G392" s="12"/>
      <c r="H392" s="12"/>
      <c r="I392" s="12"/>
      <c r="J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</row>
    <row r="393" spans="3:142" x14ac:dyDescent="0.2">
      <c r="C393" s="12"/>
      <c r="D393" s="12"/>
      <c r="E393" s="12"/>
      <c r="F393" s="12"/>
      <c r="G393" s="12"/>
      <c r="H393" s="12"/>
      <c r="I393" s="12"/>
      <c r="J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</row>
    <row r="394" spans="3:142" x14ac:dyDescent="0.2">
      <c r="C394" s="12"/>
      <c r="D394" s="12"/>
      <c r="E394" s="12"/>
      <c r="F394" s="12"/>
      <c r="G394" s="12"/>
      <c r="H394" s="12"/>
      <c r="I394" s="12"/>
      <c r="J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</row>
    <row r="395" spans="3:142" x14ac:dyDescent="0.2">
      <c r="C395" s="12"/>
      <c r="D395" s="12"/>
      <c r="E395" s="12"/>
      <c r="F395" s="12"/>
      <c r="G395" s="12"/>
      <c r="H395" s="12"/>
      <c r="I395" s="12"/>
      <c r="J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</row>
    <row r="396" spans="3:142" x14ac:dyDescent="0.2">
      <c r="C396" s="12"/>
      <c r="D396" s="12"/>
      <c r="E396" s="12"/>
      <c r="F396" s="12"/>
      <c r="G396" s="12"/>
      <c r="H396" s="12"/>
      <c r="I396" s="12"/>
      <c r="J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</row>
    <row r="397" spans="3:142" x14ac:dyDescent="0.2">
      <c r="C397" s="12"/>
      <c r="D397" s="12"/>
      <c r="E397" s="12"/>
      <c r="F397" s="12"/>
      <c r="G397" s="12"/>
      <c r="H397" s="12"/>
      <c r="I397" s="12"/>
      <c r="J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</row>
    <row r="398" spans="3:142" x14ac:dyDescent="0.2">
      <c r="C398" s="12"/>
      <c r="D398" s="12"/>
      <c r="E398" s="12"/>
      <c r="F398" s="12"/>
      <c r="G398" s="12"/>
      <c r="H398" s="12"/>
      <c r="I398" s="12"/>
      <c r="J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</row>
    <row r="399" spans="3:142" x14ac:dyDescent="0.2">
      <c r="C399" s="12"/>
      <c r="D399" s="12"/>
      <c r="E399" s="12"/>
      <c r="F399" s="12"/>
      <c r="G399" s="12"/>
      <c r="H399" s="12"/>
      <c r="I399" s="12"/>
      <c r="J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</row>
    <row r="400" spans="3:142" x14ac:dyDescent="0.2">
      <c r="C400" s="12"/>
      <c r="D400" s="12"/>
      <c r="E400" s="12"/>
      <c r="F400" s="12"/>
      <c r="G400" s="12"/>
      <c r="H400" s="12"/>
      <c r="I400" s="12"/>
      <c r="J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</row>
    <row r="401" spans="3:142" x14ac:dyDescent="0.2">
      <c r="C401" s="12"/>
      <c r="D401" s="12"/>
      <c r="E401" s="12"/>
      <c r="F401" s="12"/>
      <c r="G401" s="12"/>
      <c r="H401" s="12"/>
      <c r="I401" s="12"/>
      <c r="J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</row>
    <row r="402" spans="3:142" x14ac:dyDescent="0.2">
      <c r="C402" s="12"/>
      <c r="D402" s="12"/>
      <c r="E402" s="12"/>
      <c r="F402" s="12"/>
      <c r="G402" s="12"/>
      <c r="H402" s="12"/>
      <c r="I402" s="12"/>
      <c r="J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</row>
    <row r="403" spans="3:142" x14ac:dyDescent="0.2">
      <c r="C403" s="12"/>
      <c r="D403" s="12"/>
      <c r="E403" s="12"/>
      <c r="F403" s="12"/>
      <c r="G403" s="12"/>
      <c r="H403" s="12"/>
      <c r="I403" s="12"/>
      <c r="J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</row>
    <row r="404" spans="3:142" x14ac:dyDescent="0.2">
      <c r="C404" s="12"/>
      <c r="D404" s="12"/>
      <c r="E404" s="12"/>
      <c r="F404" s="12"/>
      <c r="G404" s="12"/>
      <c r="H404" s="12"/>
      <c r="I404" s="12"/>
      <c r="J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</row>
    <row r="405" spans="3:142" x14ac:dyDescent="0.2">
      <c r="C405" s="12"/>
      <c r="D405" s="12"/>
      <c r="E405" s="12"/>
      <c r="F405" s="12"/>
      <c r="G405" s="12"/>
      <c r="H405" s="12"/>
      <c r="I405" s="12"/>
      <c r="J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</row>
    <row r="406" spans="3:142" x14ac:dyDescent="0.2">
      <c r="C406" s="12"/>
      <c r="D406" s="12"/>
      <c r="E406" s="12"/>
      <c r="F406" s="12"/>
      <c r="G406" s="12"/>
      <c r="H406" s="12"/>
      <c r="I406" s="12"/>
      <c r="J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</row>
    <row r="407" spans="3:142" x14ac:dyDescent="0.2">
      <c r="C407" s="12"/>
      <c r="D407" s="12"/>
      <c r="E407" s="12"/>
      <c r="F407" s="12"/>
      <c r="G407" s="12"/>
      <c r="H407" s="12"/>
      <c r="I407" s="12"/>
      <c r="J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</row>
    <row r="408" spans="3:142" x14ac:dyDescent="0.2">
      <c r="C408" s="12"/>
      <c r="D408" s="12"/>
      <c r="E408" s="12"/>
      <c r="F408" s="12"/>
      <c r="G408" s="12"/>
      <c r="H408" s="12"/>
      <c r="I408" s="12"/>
      <c r="J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</row>
    <row r="409" spans="3:142" x14ac:dyDescent="0.2">
      <c r="C409" s="12"/>
      <c r="D409" s="12"/>
      <c r="E409" s="12"/>
      <c r="F409" s="12"/>
      <c r="G409" s="12"/>
      <c r="H409" s="12"/>
      <c r="I409" s="12"/>
      <c r="J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</row>
    <row r="410" spans="3:142" x14ac:dyDescent="0.2">
      <c r="C410" s="12"/>
      <c r="D410" s="12"/>
      <c r="E410" s="12"/>
      <c r="F410" s="12"/>
      <c r="G410" s="12"/>
      <c r="H410" s="12"/>
      <c r="I410" s="12"/>
      <c r="J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</row>
    <row r="411" spans="3:142" x14ac:dyDescent="0.2">
      <c r="C411" s="12"/>
      <c r="D411" s="12"/>
      <c r="E411" s="12"/>
      <c r="F411" s="12"/>
      <c r="G411" s="12"/>
      <c r="H411" s="12"/>
      <c r="I411" s="12"/>
      <c r="J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</row>
    <row r="412" spans="3:142" x14ac:dyDescent="0.2">
      <c r="C412" s="12"/>
      <c r="D412" s="12"/>
      <c r="E412" s="12"/>
      <c r="F412" s="12"/>
      <c r="G412" s="12"/>
      <c r="H412" s="12"/>
      <c r="I412" s="12"/>
      <c r="J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</row>
    <row r="413" spans="3:142" x14ac:dyDescent="0.2">
      <c r="C413" s="12"/>
      <c r="D413" s="12"/>
      <c r="E413" s="12"/>
      <c r="F413" s="12"/>
      <c r="G413" s="12"/>
      <c r="H413" s="12"/>
      <c r="I413" s="12"/>
      <c r="J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</row>
    <row r="414" spans="3:142" x14ac:dyDescent="0.2">
      <c r="C414" s="12"/>
      <c r="D414" s="12"/>
      <c r="E414" s="12"/>
      <c r="F414" s="12"/>
      <c r="G414" s="12"/>
      <c r="H414" s="12"/>
      <c r="I414" s="12"/>
      <c r="J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</row>
    <row r="415" spans="3:142" x14ac:dyDescent="0.2">
      <c r="C415" s="12"/>
      <c r="D415" s="12"/>
      <c r="E415" s="12"/>
      <c r="F415" s="12"/>
      <c r="G415" s="12"/>
      <c r="H415" s="12"/>
      <c r="I415" s="12"/>
      <c r="J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</row>
    <row r="416" spans="3:142" x14ac:dyDescent="0.2">
      <c r="C416" s="12"/>
      <c r="D416" s="12"/>
      <c r="E416" s="12"/>
      <c r="F416" s="12"/>
      <c r="G416" s="12"/>
      <c r="H416" s="12"/>
      <c r="I416" s="12"/>
      <c r="J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</row>
    <row r="417" spans="3:142" x14ac:dyDescent="0.2">
      <c r="C417" s="12"/>
      <c r="D417" s="12"/>
      <c r="E417" s="12"/>
      <c r="F417" s="12"/>
      <c r="G417" s="12"/>
      <c r="H417" s="12"/>
      <c r="I417" s="12"/>
      <c r="J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</row>
    <row r="418" spans="3:142" x14ac:dyDescent="0.2">
      <c r="C418" s="12"/>
      <c r="D418" s="12"/>
      <c r="E418" s="12"/>
      <c r="F418" s="12"/>
      <c r="G418" s="12"/>
      <c r="H418" s="12"/>
      <c r="I418" s="12"/>
      <c r="J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</row>
    <row r="419" spans="3:142" x14ac:dyDescent="0.2">
      <c r="C419" s="12"/>
      <c r="D419" s="12"/>
      <c r="E419" s="12"/>
      <c r="F419" s="12"/>
      <c r="G419" s="12"/>
      <c r="H419" s="12"/>
      <c r="I419" s="12"/>
      <c r="J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</row>
    <row r="420" spans="3:142" x14ac:dyDescent="0.2">
      <c r="C420" s="12"/>
      <c r="D420" s="12"/>
      <c r="E420" s="12"/>
      <c r="F420" s="12"/>
      <c r="G420" s="12"/>
      <c r="H420" s="12"/>
      <c r="I420" s="12"/>
      <c r="J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</row>
    <row r="421" spans="3:142" x14ac:dyDescent="0.2">
      <c r="C421" s="12"/>
      <c r="D421" s="12"/>
      <c r="E421" s="12"/>
      <c r="F421" s="12"/>
      <c r="G421" s="12"/>
      <c r="H421" s="12"/>
      <c r="I421" s="12"/>
      <c r="J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</row>
    <row r="422" spans="3:142" x14ac:dyDescent="0.2">
      <c r="C422" s="12"/>
      <c r="D422" s="12"/>
      <c r="E422" s="12"/>
      <c r="F422" s="12"/>
      <c r="G422" s="12"/>
      <c r="H422" s="12"/>
      <c r="I422" s="12"/>
      <c r="J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</row>
    <row r="423" spans="3:142" x14ac:dyDescent="0.2">
      <c r="C423" s="12"/>
      <c r="D423" s="12"/>
      <c r="E423" s="12"/>
      <c r="F423" s="12"/>
      <c r="G423" s="12"/>
      <c r="H423" s="12"/>
      <c r="I423" s="12"/>
      <c r="J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</row>
    <row r="424" spans="3:142" x14ac:dyDescent="0.2">
      <c r="C424" s="12"/>
      <c r="D424" s="12"/>
      <c r="E424" s="12"/>
      <c r="F424" s="12"/>
      <c r="G424" s="12"/>
      <c r="H424" s="12"/>
      <c r="I424" s="12"/>
      <c r="J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</row>
    <row r="425" spans="3:142" x14ac:dyDescent="0.2">
      <c r="C425" s="12"/>
      <c r="D425" s="12"/>
      <c r="E425" s="12"/>
      <c r="F425" s="12"/>
      <c r="G425" s="12"/>
      <c r="H425" s="12"/>
      <c r="I425" s="12"/>
      <c r="J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</row>
    <row r="426" spans="3:142" x14ac:dyDescent="0.2">
      <c r="C426" s="12"/>
      <c r="D426" s="12"/>
      <c r="E426" s="12"/>
      <c r="F426" s="12"/>
      <c r="G426" s="12"/>
      <c r="H426" s="12"/>
      <c r="I426" s="12"/>
      <c r="J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</row>
    <row r="427" spans="3:142" x14ac:dyDescent="0.2">
      <c r="C427" s="12"/>
      <c r="D427" s="12"/>
      <c r="E427" s="12"/>
      <c r="F427" s="12"/>
      <c r="G427" s="12"/>
      <c r="H427" s="12"/>
      <c r="I427" s="12"/>
      <c r="J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</row>
    <row r="428" spans="3:142" x14ac:dyDescent="0.2">
      <c r="C428" s="12"/>
      <c r="D428" s="12"/>
      <c r="E428" s="12"/>
      <c r="F428" s="12"/>
      <c r="G428" s="12"/>
      <c r="H428" s="12"/>
      <c r="I428" s="12"/>
      <c r="J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</row>
    <row r="429" spans="3:142" x14ac:dyDescent="0.2">
      <c r="C429" s="12"/>
      <c r="D429" s="12"/>
      <c r="E429" s="12"/>
      <c r="F429" s="12"/>
      <c r="G429" s="12"/>
      <c r="H429" s="12"/>
      <c r="I429" s="12"/>
      <c r="J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</row>
    <row r="430" spans="3:142" x14ac:dyDescent="0.2">
      <c r="C430" s="12"/>
      <c r="D430" s="12"/>
      <c r="E430" s="12"/>
      <c r="F430" s="12"/>
      <c r="G430" s="12"/>
      <c r="H430" s="12"/>
      <c r="I430" s="12"/>
      <c r="J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</row>
    <row r="431" spans="3:142" x14ac:dyDescent="0.2">
      <c r="C431" s="12"/>
      <c r="D431" s="12"/>
      <c r="E431" s="12"/>
      <c r="F431" s="12"/>
      <c r="G431" s="12"/>
      <c r="H431" s="12"/>
      <c r="I431" s="12"/>
      <c r="J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</row>
    <row r="432" spans="3:142" x14ac:dyDescent="0.2">
      <c r="C432" s="12"/>
      <c r="D432" s="12"/>
      <c r="E432" s="12"/>
      <c r="F432" s="12"/>
      <c r="G432" s="12"/>
      <c r="H432" s="12"/>
      <c r="I432" s="12"/>
      <c r="J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</row>
    <row r="433" spans="3:142" x14ac:dyDescent="0.2">
      <c r="C433" s="12"/>
      <c r="D433" s="12"/>
      <c r="E433" s="12"/>
      <c r="F433" s="12"/>
      <c r="G433" s="12"/>
      <c r="H433" s="12"/>
      <c r="I433" s="12"/>
      <c r="J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</row>
    <row r="434" spans="3:142" x14ac:dyDescent="0.2">
      <c r="C434" s="12"/>
      <c r="D434" s="12"/>
      <c r="E434" s="12"/>
      <c r="F434" s="12"/>
      <c r="G434" s="12"/>
      <c r="H434" s="12"/>
      <c r="I434" s="12"/>
      <c r="J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</row>
    <row r="435" spans="3:142" x14ac:dyDescent="0.2">
      <c r="C435" s="12"/>
      <c r="D435" s="12"/>
      <c r="E435" s="12"/>
      <c r="F435" s="12"/>
      <c r="G435" s="12"/>
      <c r="H435" s="12"/>
      <c r="I435" s="12"/>
      <c r="J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</row>
    <row r="436" spans="3:142" x14ac:dyDescent="0.2">
      <c r="C436" s="12"/>
      <c r="D436" s="12"/>
      <c r="E436" s="12"/>
      <c r="F436" s="12"/>
      <c r="G436" s="12"/>
      <c r="H436" s="12"/>
      <c r="I436" s="12"/>
      <c r="J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</row>
    <row r="437" spans="3:142" x14ac:dyDescent="0.2">
      <c r="C437" s="12"/>
      <c r="D437" s="12"/>
      <c r="E437" s="12"/>
      <c r="F437" s="12"/>
      <c r="G437" s="12"/>
      <c r="H437" s="12"/>
      <c r="I437" s="12"/>
      <c r="J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</row>
    <row r="438" spans="3:142" x14ac:dyDescent="0.2">
      <c r="C438" s="12"/>
      <c r="D438" s="12"/>
      <c r="E438" s="12"/>
      <c r="F438" s="12"/>
      <c r="G438" s="12"/>
      <c r="H438" s="12"/>
      <c r="I438" s="12"/>
      <c r="J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</row>
    <row r="439" spans="3:142" x14ac:dyDescent="0.2">
      <c r="C439" s="12"/>
      <c r="D439" s="12"/>
      <c r="E439" s="12"/>
      <c r="F439" s="12"/>
      <c r="G439" s="12"/>
      <c r="H439" s="12"/>
      <c r="I439" s="12"/>
      <c r="J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</row>
    <row r="440" spans="3:142" x14ac:dyDescent="0.2">
      <c r="C440" s="12"/>
      <c r="D440" s="12"/>
      <c r="E440" s="12"/>
      <c r="F440" s="12"/>
      <c r="G440" s="12"/>
      <c r="H440" s="12"/>
      <c r="I440" s="12"/>
      <c r="J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</row>
    <row r="441" spans="3:142" x14ac:dyDescent="0.2">
      <c r="C441" s="12"/>
      <c r="D441" s="12"/>
      <c r="E441" s="12"/>
      <c r="F441" s="12"/>
      <c r="G441" s="12"/>
      <c r="H441" s="12"/>
      <c r="I441" s="12"/>
      <c r="J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</row>
    <row r="442" spans="3:142" x14ac:dyDescent="0.2">
      <c r="C442" s="12"/>
      <c r="D442" s="12"/>
      <c r="E442" s="12"/>
      <c r="F442" s="12"/>
      <c r="G442" s="12"/>
      <c r="H442" s="12"/>
      <c r="I442" s="12"/>
      <c r="J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</row>
    <row r="443" spans="3:142" x14ac:dyDescent="0.2">
      <c r="C443" s="12"/>
      <c r="D443" s="12"/>
      <c r="E443" s="12"/>
      <c r="F443" s="12"/>
      <c r="G443" s="12"/>
      <c r="H443" s="12"/>
      <c r="I443" s="12"/>
      <c r="J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</row>
    <row r="444" spans="3:142" x14ac:dyDescent="0.2">
      <c r="C444" s="12"/>
      <c r="D444" s="12"/>
      <c r="E444" s="12"/>
      <c r="F444" s="12"/>
      <c r="G444" s="12"/>
      <c r="H444" s="12"/>
      <c r="I444" s="12"/>
      <c r="J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</row>
    <row r="445" spans="3:142" x14ac:dyDescent="0.2">
      <c r="C445" s="12"/>
      <c r="D445" s="12"/>
      <c r="E445" s="12"/>
      <c r="F445" s="12"/>
      <c r="G445" s="12"/>
      <c r="H445" s="12"/>
      <c r="I445" s="12"/>
      <c r="J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</row>
    <row r="446" spans="3:142" x14ac:dyDescent="0.2">
      <c r="C446" s="12"/>
      <c r="D446" s="12"/>
      <c r="E446" s="12"/>
      <c r="F446" s="12"/>
      <c r="G446" s="12"/>
      <c r="H446" s="12"/>
      <c r="I446" s="12"/>
      <c r="J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</row>
    <row r="447" spans="3:142" x14ac:dyDescent="0.2">
      <c r="C447" s="12"/>
      <c r="D447" s="12"/>
      <c r="E447" s="12"/>
      <c r="F447" s="12"/>
      <c r="G447" s="12"/>
      <c r="H447" s="12"/>
      <c r="I447" s="12"/>
      <c r="J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</row>
    <row r="448" spans="3:142" x14ac:dyDescent="0.2">
      <c r="C448" s="12"/>
      <c r="D448" s="12"/>
      <c r="E448" s="12"/>
      <c r="F448" s="12"/>
      <c r="G448" s="12"/>
      <c r="H448" s="12"/>
      <c r="I448" s="12"/>
      <c r="J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</row>
    <row r="449" spans="3:142" x14ac:dyDescent="0.2">
      <c r="C449" s="12"/>
      <c r="D449" s="12"/>
      <c r="E449" s="12"/>
      <c r="F449" s="12"/>
      <c r="G449" s="12"/>
      <c r="H449" s="12"/>
      <c r="I449" s="12"/>
      <c r="J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</row>
    <row r="450" spans="3:142" x14ac:dyDescent="0.2">
      <c r="C450" s="12"/>
      <c r="D450" s="12"/>
      <c r="E450" s="12"/>
      <c r="F450" s="12"/>
      <c r="G450" s="12"/>
      <c r="H450" s="12"/>
      <c r="I450" s="12"/>
      <c r="J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</row>
    <row r="451" spans="3:142" x14ac:dyDescent="0.2">
      <c r="C451" s="12"/>
      <c r="D451" s="12"/>
      <c r="E451" s="12"/>
      <c r="F451" s="12"/>
      <c r="G451" s="12"/>
      <c r="H451" s="12"/>
      <c r="I451" s="12"/>
      <c r="J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</row>
    <row r="452" spans="3:142" x14ac:dyDescent="0.2">
      <c r="C452" s="12"/>
      <c r="D452" s="12"/>
      <c r="E452" s="12"/>
      <c r="F452" s="12"/>
      <c r="G452" s="12"/>
      <c r="H452" s="12"/>
      <c r="I452" s="12"/>
      <c r="J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</row>
    <row r="453" spans="3:142" x14ac:dyDescent="0.2">
      <c r="C453" s="12"/>
      <c r="D453" s="12"/>
      <c r="E453" s="12"/>
      <c r="F453" s="12"/>
      <c r="G453" s="12"/>
      <c r="H453" s="12"/>
      <c r="I453" s="12"/>
      <c r="J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</row>
    <row r="454" spans="3:142" x14ac:dyDescent="0.2">
      <c r="C454" s="12"/>
      <c r="D454" s="12"/>
      <c r="E454" s="12"/>
      <c r="F454" s="12"/>
      <c r="G454" s="12"/>
      <c r="H454" s="12"/>
      <c r="I454" s="12"/>
      <c r="J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</row>
    <row r="455" spans="3:142" x14ac:dyDescent="0.2">
      <c r="C455" s="12"/>
      <c r="D455" s="12"/>
      <c r="E455" s="12"/>
      <c r="F455" s="12"/>
      <c r="G455" s="12"/>
      <c r="H455" s="12"/>
      <c r="I455" s="12"/>
      <c r="J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</row>
  </sheetData>
  <mergeCells count="7">
    <mergeCell ref="A5:B6"/>
    <mergeCell ref="C3:J3"/>
    <mergeCell ref="C4:J4"/>
    <mergeCell ref="C5:G5"/>
    <mergeCell ref="H5:H6"/>
    <mergeCell ref="I5:I6"/>
    <mergeCell ref="J5:J6"/>
  </mergeCells>
  <phoneticPr fontId="0" type="noConversion"/>
  <pageMargins left="0.78740157499999996" right="0.78740157499999996" top="0.984251969" bottom="0.984251969" header="0.4921259845" footer="0.4921259845"/>
  <pageSetup paperSize="9" scale="87" orientation="landscape" r:id="rId1"/>
  <headerFooter alignWithMargins="0">
    <oddHeader>&amp;C2009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S8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3" sqref="C13"/>
    </sheetView>
  </sheetViews>
  <sheetFormatPr defaultRowHeight="12.75" x14ac:dyDescent="0.2"/>
  <cols>
    <col min="1" max="1" width="5" style="34" customWidth="1"/>
    <col min="2" max="2" width="33.140625" style="34" customWidth="1"/>
    <col min="3" max="10" width="12" style="34" customWidth="1"/>
    <col min="11" max="19" width="9.140625" style="139"/>
    <col min="20" max="16384" width="9.140625" style="34"/>
  </cols>
  <sheetData>
    <row r="1" spans="1:19" x14ac:dyDescent="0.2">
      <c r="G1" s="177"/>
      <c r="J1" s="177"/>
    </row>
    <row r="2" spans="1:19" x14ac:dyDescent="0.2">
      <c r="C2" s="177"/>
      <c r="D2" s="177"/>
      <c r="G2" s="177"/>
      <c r="H2" s="177"/>
      <c r="J2" s="177"/>
    </row>
    <row r="3" spans="1:19" x14ac:dyDescent="0.2">
      <c r="A3" s="137" t="s">
        <v>79</v>
      </c>
      <c r="B3" s="138"/>
      <c r="C3" s="235" t="s">
        <v>1</v>
      </c>
      <c r="D3" s="235"/>
      <c r="E3" s="235"/>
      <c r="F3" s="235"/>
      <c r="G3" s="235"/>
      <c r="H3" s="235"/>
      <c r="I3" s="235"/>
      <c r="J3" s="235"/>
    </row>
    <row r="4" spans="1:19" x14ac:dyDescent="0.2">
      <c r="A4" s="140"/>
      <c r="B4" s="141"/>
      <c r="C4" s="236" t="s">
        <v>337</v>
      </c>
      <c r="D4" s="237"/>
      <c r="E4" s="237"/>
      <c r="F4" s="237"/>
      <c r="G4" s="237"/>
      <c r="H4" s="237"/>
      <c r="I4" s="237"/>
      <c r="J4" s="238"/>
    </row>
    <row r="5" spans="1:19" x14ac:dyDescent="0.2">
      <c r="A5" s="233" t="s">
        <v>80</v>
      </c>
      <c r="B5" s="234"/>
      <c r="C5" s="236" t="s">
        <v>334</v>
      </c>
      <c r="D5" s="237"/>
      <c r="E5" s="237"/>
      <c r="F5" s="237"/>
      <c r="G5" s="238"/>
      <c r="H5" s="239" t="s">
        <v>335</v>
      </c>
      <c r="I5" s="239" t="s">
        <v>3</v>
      </c>
      <c r="J5" s="239" t="s">
        <v>4</v>
      </c>
    </row>
    <row r="6" spans="1:19" ht="33.75" x14ac:dyDescent="0.2">
      <c r="A6" s="233"/>
      <c r="B6" s="234"/>
      <c r="C6" s="142" t="s">
        <v>5</v>
      </c>
      <c r="D6" s="143" t="s">
        <v>6</v>
      </c>
      <c r="E6" s="144" t="s">
        <v>7</v>
      </c>
      <c r="F6" s="143" t="s">
        <v>3</v>
      </c>
      <c r="G6" s="144" t="s">
        <v>334</v>
      </c>
      <c r="H6" s="240"/>
      <c r="I6" s="240"/>
      <c r="J6" s="240"/>
    </row>
    <row r="7" spans="1:19" s="150" customFormat="1" x14ac:dyDescent="0.2">
      <c r="A7" s="24"/>
      <c r="B7" s="6"/>
      <c r="C7" s="145" t="s">
        <v>8</v>
      </c>
      <c r="D7" s="146" t="s">
        <v>9</v>
      </c>
      <c r="E7" s="147" t="s">
        <v>10</v>
      </c>
      <c r="F7" s="146" t="s">
        <v>11</v>
      </c>
      <c r="G7" s="148" t="s">
        <v>12</v>
      </c>
      <c r="H7" s="146" t="s">
        <v>13</v>
      </c>
      <c r="I7" s="147" t="s">
        <v>14</v>
      </c>
      <c r="J7" s="149" t="s">
        <v>15</v>
      </c>
      <c r="K7" s="139"/>
      <c r="L7" s="139"/>
      <c r="M7" s="139"/>
      <c r="N7" s="139"/>
      <c r="O7" s="139"/>
      <c r="P7" s="139"/>
      <c r="Q7" s="139"/>
      <c r="R7" s="139"/>
      <c r="S7" s="139"/>
    </row>
    <row r="8" spans="1:19" ht="22.5" x14ac:dyDescent="0.2">
      <c r="A8" s="195" t="s">
        <v>81</v>
      </c>
      <c r="B8" s="196" t="s">
        <v>82</v>
      </c>
      <c r="C8" s="100">
        <f>C9+C80</f>
        <v>1094210</v>
      </c>
      <c r="D8" s="100">
        <f t="shared" ref="D8:J8" si="0">D9+D80</f>
        <v>93043</v>
      </c>
      <c r="E8" s="100">
        <f t="shared" si="0"/>
        <v>228572</v>
      </c>
      <c r="F8" s="100">
        <f t="shared" si="0"/>
        <v>-116547</v>
      </c>
      <c r="G8" s="100">
        <f t="shared" si="0"/>
        <v>1299278</v>
      </c>
      <c r="H8" s="100">
        <f t="shared" si="0"/>
        <v>395691</v>
      </c>
      <c r="I8" s="100">
        <f t="shared" si="0"/>
        <v>-138832</v>
      </c>
      <c r="J8" s="135">
        <f t="shared" si="0"/>
        <v>1556137</v>
      </c>
    </row>
    <row r="9" spans="1:19" x14ac:dyDescent="0.2">
      <c r="A9" s="186" t="s">
        <v>83</v>
      </c>
      <c r="B9" s="197" t="s">
        <v>84</v>
      </c>
      <c r="C9" s="100">
        <f t="shared" ref="C9:J9" si="1">+C10+C43+C53+C63</f>
        <v>1089472</v>
      </c>
      <c r="D9" s="101">
        <f t="shared" si="1"/>
        <v>93042</v>
      </c>
      <c r="E9" s="102">
        <f t="shared" si="1"/>
        <v>228338</v>
      </c>
      <c r="F9" s="102">
        <f t="shared" si="1"/>
        <v>-116547</v>
      </c>
      <c r="G9" s="136">
        <f t="shared" si="1"/>
        <v>1294305</v>
      </c>
      <c r="H9" s="102">
        <f t="shared" si="1"/>
        <v>389034</v>
      </c>
      <c r="I9" s="102">
        <f t="shared" si="1"/>
        <v>-138832</v>
      </c>
      <c r="J9" s="103">
        <f t="shared" si="1"/>
        <v>1544507</v>
      </c>
    </row>
    <row r="10" spans="1:19" x14ac:dyDescent="0.2">
      <c r="A10" s="186" t="s">
        <v>18</v>
      </c>
      <c r="B10" s="198" t="s">
        <v>19</v>
      </c>
      <c r="C10" s="104">
        <f t="shared" ref="C10:J10" si="2">+C11+C15+C16+C23+C35+C42</f>
        <v>540166</v>
      </c>
      <c r="D10" s="105">
        <f t="shared" si="2"/>
        <v>13351</v>
      </c>
      <c r="E10" s="95">
        <f t="shared" si="2"/>
        <v>0</v>
      </c>
      <c r="F10" s="95">
        <f t="shared" si="2"/>
        <v>0</v>
      </c>
      <c r="G10" s="106">
        <f t="shared" si="2"/>
        <v>553517</v>
      </c>
      <c r="H10" s="95">
        <f t="shared" si="2"/>
        <v>200344</v>
      </c>
      <c r="I10" s="95">
        <f t="shared" si="2"/>
        <v>0</v>
      </c>
      <c r="J10" s="31">
        <f t="shared" si="2"/>
        <v>753861</v>
      </c>
    </row>
    <row r="11" spans="1:19" ht="22.5" x14ac:dyDescent="0.2">
      <c r="A11" s="181" t="s">
        <v>85</v>
      </c>
      <c r="B11" s="199" t="s">
        <v>86</v>
      </c>
      <c r="C11" s="107">
        <f t="shared" ref="C11:J11" si="3">SUM(C12:C14)</f>
        <v>175978</v>
      </c>
      <c r="D11" s="28">
        <f t="shared" si="3"/>
        <v>0</v>
      </c>
      <c r="E11" s="29">
        <f t="shared" si="3"/>
        <v>0</v>
      </c>
      <c r="F11" s="29">
        <f t="shared" si="3"/>
        <v>0</v>
      </c>
      <c r="G11" s="30">
        <f t="shared" si="3"/>
        <v>175978</v>
      </c>
      <c r="H11" s="29">
        <f t="shared" si="3"/>
        <v>95364</v>
      </c>
      <c r="I11" s="29">
        <f t="shared" si="3"/>
        <v>0</v>
      </c>
      <c r="J11" s="31">
        <f t="shared" si="3"/>
        <v>271342</v>
      </c>
    </row>
    <row r="12" spans="1:19" x14ac:dyDescent="0.2">
      <c r="A12" s="25" t="s">
        <v>87</v>
      </c>
      <c r="B12" s="26" t="s">
        <v>88</v>
      </c>
      <c r="C12" s="27">
        <v>94494</v>
      </c>
      <c r="D12" s="28">
        <v>0</v>
      </c>
      <c r="E12" s="29">
        <v>0</v>
      </c>
      <c r="F12" s="29">
        <v>0</v>
      </c>
      <c r="G12" s="30">
        <f>SUM(C12:F12)</f>
        <v>94494</v>
      </c>
      <c r="H12" s="29">
        <v>47878</v>
      </c>
      <c r="I12" s="29">
        <v>0</v>
      </c>
      <c r="J12" s="31">
        <f>SUM(G12:I12)</f>
        <v>142372</v>
      </c>
    </row>
    <row r="13" spans="1:19" x14ac:dyDescent="0.2">
      <c r="A13" s="25" t="s">
        <v>89</v>
      </c>
      <c r="B13" s="26" t="s">
        <v>90</v>
      </c>
      <c r="C13" s="27">
        <v>81484</v>
      </c>
      <c r="D13" s="28">
        <v>0</v>
      </c>
      <c r="E13" s="29">
        <v>0</v>
      </c>
      <c r="F13" s="29">
        <v>0</v>
      </c>
      <c r="G13" s="30">
        <f>SUM(C13:F13)</f>
        <v>81484</v>
      </c>
      <c r="H13" s="29">
        <v>47486</v>
      </c>
      <c r="I13" s="29">
        <v>0</v>
      </c>
      <c r="J13" s="31">
        <f>SUM(G13:I13)</f>
        <v>128970</v>
      </c>
    </row>
    <row r="14" spans="1:19" x14ac:dyDescent="0.2">
      <c r="A14" s="25" t="s">
        <v>91</v>
      </c>
      <c r="B14" s="26" t="s">
        <v>92</v>
      </c>
      <c r="C14" s="27">
        <v>0</v>
      </c>
      <c r="D14" s="28">
        <v>0</v>
      </c>
      <c r="E14" s="29">
        <v>0</v>
      </c>
      <c r="F14" s="29">
        <v>0</v>
      </c>
      <c r="G14" s="30">
        <f>SUM(C14:F14)</f>
        <v>0</v>
      </c>
      <c r="H14" s="29">
        <v>0</v>
      </c>
      <c r="I14" s="29">
        <v>0</v>
      </c>
      <c r="J14" s="31">
        <f>SUM(G14:I14)</f>
        <v>0</v>
      </c>
    </row>
    <row r="15" spans="1:19" x14ac:dyDescent="0.2">
      <c r="A15" s="181" t="s">
        <v>93</v>
      </c>
      <c r="B15" s="199" t="s">
        <v>94</v>
      </c>
      <c r="C15" s="107">
        <v>0</v>
      </c>
      <c r="D15" s="28">
        <v>0</v>
      </c>
      <c r="E15" s="29">
        <v>0</v>
      </c>
      <c r="F15" s="29">
        <v>0</v>
      </c>
      <c r="G15" s="30">
        <f>SUM(C15:F15)</f>
        <v>0</v>
      </c>
      <c r="H15" s="29">
        <v>0</v>
      </c>
      <c r="I15" s="29">
        <v>0</v>
      </c>
      <c r="J15" s="31">
        <f>SUM(G15:I15)</f>
        <v>0</v>
      </c>
    </row>
    <row r="16" spans="1:19" x14ac:dyDescent="0.2">
      <c r="A16" s="181" t="s">
        <v>95</v>
      </c>
      <c r="B16" s="199" t="s">
        <v>96</v>
      </c>
      <c r="C16" s="107">
        <f t="shared" ref="C16:J16" si="4">SUM(C17:C22)</f>
        <v>9078</v>
      </c>
      <c r="D16" s="28">
        <f t="shared" si="4"/>
        <v>0</v>
      </c>
      <c r="E16" s="29">
        <f t="shared" si="4"/>
        <v>0</v>
      </c>
      <c r="F16" s="29">
        <f t="shared" si="4"/>
        <v>0</v>
      </c>
      <c r="G16" s="30">
        <f t="shared" si="4"/>
        <v>9078</v>
      </c>
      <c r="H16" s="29">
        <f t="shared" si="4"/>
        <v>9743</v>
      </c>
      <c r="I16" s="29">
        <f t="shared" si="4"/>
        <v>0</v>
      </c>
      <c r="J16" s="31">
        <f t="shared" si="4"/>
        <v>18821</v>
      </c>
    </row>
    <row r="17" spans="1:10" x14ac:dyDescent="0.2">
      <c r="A17" s="25" t="s">
        <v>97</v>
      </c>
      <c r="B17" s="26" t="s">
        <v>98</v>
      </c>
      <c r="C17" s="27">
        <v>0</v>
      </c>
      <c r="D17" s="28">
        <v>0</v>
      </c>
      <c r="E17" s="29">
        <v>0</v>
      </c>
      <c r="F17" s="29">
        <v>0</v>
      </c>
      <c r="G17" s="30">
        <f t="shared" ref="G17:G22" si="5">SUM(C17:F17)</f>
        <v>0</v>
      </c>
      <c r="H17" s="29">
        <v>0</v>
      </c>
      <c r="I17" s="29">
        <v>0</v>
      </c>
      <c r="J17" s="31">
        <f t="shared" ref="J17:J22" si="6">SUM(G17:I17)</f>
        <v>0</v>
      </c>
    </row>
    <row r="18" spans="1:10" x14ac:dyDescent="0.2">
      <c r="A18" s="25" t="s">
        <v>99</v>
      </c>
      <c r="B18" s="26" t="s">
        <v>100</v>
      </c>
      <c r="C18" s="27">
        <v>0</v>
      </c>
      <c r="D18" s="28">
        <v>0</v>
      </c>
      <c r="E18" s="29">
        <v>0</v>
      </c>
      <c r="F18" s="29">
        <v>0</v>
      </c>
      <c r="G18" s="30">
        <f t="shared" si="5"/>
        <v>0</v>
      </c>
      <c r="H18" s="29">
        <v>9736</v>
      </c>
      <c r="I18" s="29">
        <v>0</v>
      </c>
      <c r="J18" s="31">
        <f t="shared" si="6"/>
        <v>9736</v>
      </c>
    </row>
    <row r="19" spans="1:10" x14ac:dyDescent="0.2">
      <c r="A19" s="25" t="s">
        <v>101</v>
      </c>
      <c r="B19" s="26" t="s">
        <v>102</v>
      </c>
      <c r="C19" s="27">
        <v>184</v>
      </c>
      <c r="D19" s="28">
        <v>0</v>
      </c>
      <c r="E19" s="29">
        <v>0</v>
      </c>
      <c r="F19" s="29">
        <v>0</v>
      </c>
      <c r="G19" s="30">
        <f t="shared" si="5"/>
        <v>184</v>
      </c>
      <c r="H19" s="29">
        <v>0</v>
      </c>
      <c r="I19" s="29">
        <v>0</v>
      </c>
      <c r="J19" s="31">
        <f t="shared" si="6"/>
        <v>184</v>
      </c>
    </row>
    <row r="20" spans="1:10" x14ac:dyDescent="0.2">
      <c r="A20" s="25" t="s">
        <v>103</v>
      </c>
      <c r="B20" s="26" t="s">
        <v>104</v>
      </c>
      <c r="C20" s="27">
        <v>8894</v>
      </c>
      <c r="D20" s="28">
        <v>0</v>
      </c>
      <c r="E20" s="29">
        <v>0</v>
      </c>
      <c r="F20" s="29">
        <v>0</v>
      </c>
      <c r="G20" s="30">
        <f t="shared" si="5"/>
        <v>8894</v>
      </c>
      <c r="H20" s="29">
        <v>0</v>
      </c>
      <c r="I20" s="29">
        <v>0</v>
      </c>
      <c r="J20" s="31">
        <f t="shared" si="6"/>
        <v>8894</v>
      </c>
    </row>
    <row r="21" spans="1:10" x14ac:dyDescent="0.2">
      <c r="A21" s="25" t="s">
        <v>105</v>
      </c>
      <c r="B21" s="26" t="s">
        <v>106</v>
      </c>
      <c r="C21" s="27">
        <v>0</v>
      </c>
      <c r="D21" s="28">
        <v>0</v>
      </c>
      <c r="E21" s="29">
        <v>0</v>
      </c>
      <c r="F21" s="29">
        <v>0</v>
      </c>
      <c r="G21" s="30">
        <f t="shared" si="5"/>
        <v>0</v>
      </c>
      <c r="H21" s="29">
        <v>7</v>
      </c>
      <c r="I21" s="29">
        <v>0</v>
      </c>
      <c r="J21" s="31">
        <f t="shared" si="6"/>
        <v>7</v>
      </c>
    </row>
    <row r="22" spans="1:10" x14ac:dyDescent="0.2">
      <c r="A22" s="25" t="s">
        <v>107</v>
      </c>
      <c r="B22" s="26" t="s">
        <v>108</v>
      </c>
      <c r="C22" s="27">
        <v>0</v>
      </c>
      <c r="D22" s="28">
        <v>0</v>
      </c>
      <c r="E22" s="29">
        <v>0</v>
      </c>
      <c r="F22" s="29">
        <v>0</v>
      </c>
      <c r="G22" s="30">
        <f t="shared" si="5"/>
        <v>0</v>
      </c>
      <c r="H22" s="29">
        <v>0</v>
      </c>
      <c r="I22" s="29">
        <v>0</v>
      </c>
      <c r="J22" s="31">
        <f t="shared" si="6"/>
        <v>0</v>
      </c>
    </row>
    <row r="23" spans="1:10" x14ac:dyDescent="0.2">
      <c r="A23" s="181" t="s">
        <v>109</v>
      </c>
      <c r="B23" s="199" t="s">
        <v>110</v>
      </c>
      <c r="C23" s="107">
        <f t="shared" ref="C23:J23" si="7">+C24+C28+C29+C30+C31+C34</f>
        <v>355048</v>
      </c>
      <c r="D23" s="28">
        <f t="shared" si="7"/>
        <v>13351</v>
      </c>
      <c r="E23" s="29">
        <f t="shared" si="7"/>
        <v>0</v>
      </c>
      <c r="F23" s="29">
        <f t="shared" si="7"/>
        <v>0</v>
      </c>
      <c r="G23" s="30">
        <f t="shared" si="7"/>
        <v>368399</v>
      </c>
      <c r="H23" s="29">
        <f t="shared" si="7"/>
        <v>95237</v>
      </c>
      <c r="I23" s="29">
        <f t="shared" si="7"/>
        <v>0</v>
      </c>
      <c r="J23" s="31">
        <f t="shared" si="7"/>
        <v>463636</v>
      </c>
    </row>
    <row r="24" spans="1:10" x14ac:dyDescent="0.2">
      <c r="A24" s="25" t="s">
        <v>111</v>
      </c>
      <c r="B24" s="26" t="s">
        <v>112</v>
      </c>
      <c r="C24" s="27">
        <f t="shared" ref="C24:J24" si="8">SUM(C25:C27)</f>
        <v>214830</v>
      </c>
      <c r="D24" s="28">
        <f t="shared" si="8"/>
        <v>0</v>
      </c>
      <c r="E24" s="29">
        <f t="shared" si="8"/>
        <v>0</v>
      </c>
      <c r="F24" s="29">
        <f t="shared" si="8"/>
        <v>0</v>
      </c>
      <c r="G24" s="30">
        <f t="shared" si="8"/>
        <v>214830</v>
      </c>
      <c r="H24" s="29">
        <f t="shared" si="8"/>
        <v>87390</v>
      </c>
      <c r="I24" s="29">
        <f t="shared" si="8"/>
        <v>0</v>
      </c>
      <c r="J24" s="31">
        <f t="shared" si="8"/>
        <v>302220</v>
      </c>
    </row>
    <row r="25" spans="1:10" x14ac:dyDescent="0.2">
      <c r="A25" s="25" t="s">
        <v>113</v>
      </c>
      <c r="B25" s="200" t="s">
        <v>114</v>
      </c>
      <c r="C25" s="108">
        <v>214830</v>
      </c>
      <c r="D25" s="28">
        <v>0</v>
      </c>
      <c r="E25" s="29">
        <v>0</v>
      </c>
      <c r="F25" s="29">
        <v>0</v>
      </c>
      <c r="G25" s="30">
        <f t="shared" ref="G25:G41" si="9">SUM(C25:F25)</f>
        <v>214830</v>
      </c>
      <c r="H25" s="29">
        <v>87390</v>
      </c>
      <c r="I25" s="29">
        <v>0</v>
      </c>
      <c r="J25" s="31">
        <f t="shared" ref="J25:J30" si="10">SUM(G25:I25)</f>
        <v>302220</v>
      </c>
    </row>
    <row r="26" spans="1:10" x14ac:dyDescent="0.2">
      <c r="A26" s="25" t="s">
        <v>115</v>
      </c>
      <c r="B26" s="200" t="s">
        <v>116</v>
      </c>
      <c r="C26" s="108">
        <v>0</v>
      </c>
      <c r="D26" s="28">
        <v>0</v>
      </c>
      <c r="E26" s="29">
        <v>0</v>
      </c>
      <c r="F26" s="29">
        <v>0</v>
      </c>
      <c r="G26" s="30">
        <f t="shared" si="9"/>
        <v>0</v>
      </c>
      <c r="H26" s="29">
        <v>0</v>
      </c>
      <c r="I26" s="29">
        <v>0</v>
      </c>
      <c r="J26" s="31">
        <f t="shared" si="10"/>
        <v>0</v>
      </c>
    </row>
    <row r="27" spans="1:10" ht="22.5" x14ac:dyDescent="0.2">
      <c r="A27" s="25" t="s">
        <v>117</v>
      </c>
      <c r="B27" s="200" t="s">
        <v>118</v>
      </c>
      <c r="C27" s="108">
        <v>0</v>
      </c>
      <c r="D27" s="28">
        <v>0</v>
      </c>
      <c r="E27" s="29">
        <v>0</v>
      </c>
      <c r="F27" s="29">
        <v>0</v>
      </c>
      <c r="G27" s="30">
        <f t="shared" si="9"/>
        <v>0</v>
      </c>
      <c r="H27" s="29">
        <v>0</v>
      </c>
      <c r="I27" s="29">
        <v>0</v>
      </c>
      <c r="J27" s="31">
        <f t="shared" si="10"/>
        <v>0</v>
      </c>
    </row>
    <row r="28" spans="1:10" x14ac:dyDescent="0.2">
      <c r="A28" s="25" t="s">
        <v>119</v>
      </c>
      <c r="B28" s="26" t="s">
        <v>120</v>
      </c>
      <c r="C28" s="27">
        <v>136450</v>
      </c>
      <c r="D28" s="28">
        <v>7000</v>
      </c>
      <c r="E28" s="29">
        <v>0</v>
      </c>
      <c r="F28" s="29">
        <v>0</v>
      </c>
      <c r="G28" s="30">
        <f t="shared" si="9"/>
        <v>143450</v>
      </c>
      <c r="H28" s="29">
        <v>0</v>
      </c>
      <c r="I28" s="29">
        <v>0</v>
      </c>
      <c r="J28" s="31">
        <f t="shared" si="10"/>
        <v>143450</v>
      </c>
    </row>
    <row r="29" spans="1:10" x14ac:dyDescent="0.2">
      <c r="A29" s="25" t="s">
        <v>121</v>
      </c>
      <c r="B29" s="26" t="s">
        <v>122</v>
      </c>
      <c r="C29" s="27">
        <v>0</v>
      </c>
      <c r="D29" s="28">
        <v>0</v>
      </c>
      <c r="E29" s="29">
        <v>0</v>
      </c>
      <c r="F29" s="29">
        <v>0</v>
      </c>
      <c r="G29" s="30">
        <f t="shared" si="9"/>
        <v>0</v>
      </c>
      <c r="H29" s="29">
        <v>0</v>
      </c>
      <c r="I29" s="29">
        <v>0</v>
      </c>
      <c r="J29" s="31">
        <f t="shared" si="10"/>
        <v>0</v>
      </c>
    </row>
    <row r="30" spans="1:10" x14ac:dyDescent="0.2">
      <c r="A30" s="25" t="s">
        <v>123</v>
      </c>
      <c r="B30" s="26" t="s">
        <v>124</v>
      </c>
      <c r="C30" s="27">
        <v>2649</v>
      </c>
      <c r="D30" s="28">
        <v>0</v>
      </c>
      <c r="E30" s="29">
        <v>0</v>
      </c>
      <c r="F30" s="29">
        <v>0</v>
      </c>
      <c r="G30" s="30">
        <f t="shared" si="9"/>
        <v>2649</v>
      </c>
      <c r="H30" s="29">
        <v>5895</v>
      </c>
      <c r="I30" s="29">
        <v>0</v>
      </c>
      <c r="J30" s="31">
        <f t="shared" si="10"/>
        <v>8544</v>
      </c>
    </row>
    <row r="31" spans="1:10" ht="22.5" x14ac:dyDescent="0.2">
      <c r="A31" s="25" t="s">
        <v>125</v>
      </c>
      <c r="B31" s="26" t="s">
        <v>126</v>
      </c>
      <c r="C31" s="27">
        <f t="shared" ref="C31:J31" si="11">+C32+C33</f>
        <v>1119</v>
      </c>
      <c r="D31" s="28">
        <f t="shared" si="11"/>
        <v>6351</v>
      </c>
      <c r="E31" s="29">
        <f t="shared" si="11"/>
        <v>0</v>
      </c>
      <c r="F31" s="29">
        <f t="shared" si="11"/>
        <v>0</v>
      </c>
      <c r="G31" s="30">
        <f t="shared" si="11"/>
        <v>7470</v>
      </c>
      <c r="H31" s="29">
        <f t="shared" si="11"/>
        <v>1952</v>
      </c>
      <c r="I31" s="29">
        <f t="shared" si="11"/>
        <v>0</v>
      </c>
      <c r="J31" s="31">
        <f t="shared" si="11"/>
        <v>9422</v>
      </c>
    </row>
    <row r="32" spans="1:10" x14ac:dyDescent="0.2">
      <c r="A32" s="25" t="s">
        <v>127</v>
      </c>
      <c r="B32" s="200" t="s">
        <v>128</v>
      </c>
      <c r="C32" s="108">
        <v>0</v>
      </c>
      <c r="D32" s="28">
        <v>5234</v>
      </c>
      <c r="E32" s="29">
        <v>0</v>
      </c>
      <c r="F32" s="29">
        <v>0</v>
      </c>
      <c r="G32" s="30">
        <f t="shared" si="9"/>
        <v>5234</v>
      </c>
      <c r="H32" s="29">
        <v>0</v>
      </c>
      <c r="I32" s="29">
        <v>0</v>
      </c>
      <c r="J32" s="31">
        <f>SUM(G32:I32)</f>
        <v>5234</v>
      </c>
    </row>
    <row r="33" spans="1:10" ht="22.5" x14ac:dyDescent="0.2">
      <c r="A33" s="25" t="s">
        <v>129</v>
      </c>
      <c r="B33" s="200" t="s">
        <v>130</v>
      </c>
      <c r="C33" s="108">
        <v>1119</v>
      </c>
      <c r="D33" s="28">
        <v>1117</v>
      </c>
      <c r="E33" s="29">
        <v>0</v>
      </c>
      <c r="F33" s="29">
        <v>0</v>
      </c>
      <c r="G33" s="30">
        <f t="shared" si="9"/>
        <v>2236</v>
      </c>
      <c r="H33" s="29">
        <v>1952</v>
      </c>
      <c r="I33" s="29">
        <v>0</v>
      </c>
      <c r="J33" s="31">
        <f>SUM(G33:I33)</f>
        <v>4188</v>
      </c>
    </row>
    <row r="34" spans="1:10" x14ac:dyDescent="0.2">
      <c r="A34" s="25" t="s">
        <v>131</v>
      </c>
      <c r="B34" s="26" t="s">
        <v>132</v>
      </c>
      <c r="C34" s="27">
        <v>0</v>
      </c>
      <c r="D34" s="28">
        <v>0</v>
      </c>
      <c r="E34" s="29">
        <v>0</v>
      </c>
      <c r="F34" s="29">
        <v>0</v>
      </c>
      <c r="G34" s="30">
        <f t="shared" si="9"/>
        <v>0</v>
      </c>
      <c r="H34" s="29">
        <v>0</v>
      </c>
      <c r="I34" s="29">
        <v>0</v>
      </c>
      <c r="J34" s="31">
        <f>SUM(G34:I34)</f>
        <v>0</v>
      </c>
    </row>
    <row r="35" spans="1:10" ht="22.5" x14ac:dyDescent="0.2">
      <c r="A35" s="181" t="s">
        <v>133</v>
      </c>
      <c r="B35" s="199" t="s">
        <v>134</v>
      </c>
      <c r="C35" s="107">
        <f t="shared" ref="C35:J35" si="12">SUM(C36:C41)</f>
        <v>1</v>
      </c>
      <c r="D35" s="28">
        <f t="shared" si="12"/>
        <v>0</v>
      </c>
      <c r="E35" s="29">
        <f t="shared" si="12"/>
        <v>0</v>
      </c>
      <c r="F35" s="29">
        <f t="shared" si="12"/>
        <v>0</v>
      </c>
      <c r="G35" s="30">
        <f t="shared" si="12"/>
        <v>1</v>
      </c>
      <c r="H35" s="29">
        <f t="shared" si="12"/>
        <v>0</v>
      </c>
      <c r="I35" s="29">
        <f t="shared" si="12"/>
        <v>0</v>
      </c>
      <c r="J35" s="31">
        <f t="shared" si="12"/>
        <v>1</v>
      </c>
    </row>
    <row r="36" spans="1:10" x14ac:dyDescent="0.2">
      <c r="A36" s="25" t="s">
        <v>135</v>
      </c>
      <c r="B36" s="26" t="s">
        <v>136</v>
      </c>
      <c r="C36" s="27">
        <v>1</v>
      </c>
      <c r="D36" s="28">
        <v>0</v>
      </c>
      <c r="E36" s="29">
        <v>0</v>
      </c>
      <c r="F36" s="29">
        <v>0</v>
      </c>
      <c r="G36" s="30">
        <f t="shared" si="9"/>
        <v>1</v>
      </c>
      <c r="H36" s="29">
        <v>0</v>
      </c>
      <c r="I36" s="29">
        <v>0</v>
      </c>
      <c r="J36" s="31">
        <f t="shared" ref="J36:J42" si="13">SUM(G36:I36)</f>
        <v>1</v>
      </c>
    </row>
    <row r="37" spans="1:10" x14ac:dyDescent="0.2">
      <c r="A37" s="25" t="s">
        <v>137</v>
      </c>
      <c r="B37" s="26" t="s">
        <v>138</v>
      </c>
      <c r="C37" s="27">
        <v>0</v>
      </c>
      <c r="D37" s="28">
        <v>0</v>
      </c>
      <c r="E37" s="29">
        <v>0</v>
      </c>
      <c r="F37" s="29">
        <v>0</v>
      </c>
      <c r="G37" s="30">
        <f t="shared" si="9"/>
        <v>0</v>
      </c>
      <c r="H37" s="29">
        <v>0</v>
      </c>
      <c r="I37" s="29">
        <v>0</v>
      </c>
      <c r="J37" s="31">
        <f t="shared" si="13"/>
        <v>0</v>
      </c>
    </row>
    <row r="38" spans="1:10" x14ac:dyDescent="0.2">
      <c r="A38" s="25" t="s">
        <v>139</v>
      </c>
      <c r="B38" s="26" t="s">
        <v>140</v>
      </c>
      <c r="C38" s="27">
        <v>0</v>
      </c>
      <c r="D38" s="28">
        <v>0</v>
      </c>
      <c r="E38" s="29">
        <v>0</v>
      </c>
      <c r="F38" s="29">
        <v>0</v>
      </c>
      <c r="G38" s="30">
        <f t="shared" si="9"/>
        <v>0</v>
      </c>
      <c r="H38" s="29">
        <v>0</v>
      </c>
      <c r="I38" s="29">
        <v>0</v>
      </c>
      <c r="J38" s="31">
        <f t="shared" si="13"/>
        <v>0</v>
      </c>
    </row>
    <row r="39" spans="1:10" x14ac:dyDescent="0.2">
      <c r="A39" s="25" t="s">
        <v>141</v>
      </c>
      <c r="B39" s="26" t="s">
        <v>142</v>
      </c>
      <c r="C39" s="27">
        <v>0</v>
      </c>
      <c r="D39" s="28">
        <v>0</v>
      </c>
      <c r="E39" s="29">
        <v>0</v>
      </c>
      <c r="F39" s="29">
        <v>0</v>
      </c>
      <c r="G39" s="30">
        <f t="shared" si="9"/>
        <v>0</v>
      </c>
      <c r="H39" s="29">
        <v>0</v>
      </c>
      <c r="I39" s="29">
        <v>0</v>
      </c>
      <c r="J39" s="31">
        <f t="shared" si="13"/>
        <v>0</v>
      </c>
    </row>
    <row r="40" spans="1:10" x14ac:dyDescent="0.2">
      <c r="A40" s="25" t="s">
        <v>143</v>
      </c>
      <c r="B40" s="26" t="s">
        <v>144</v>
      </c>
      <c r="C40" s="27">
        <v>0</v>
      </c>
      <c r="D40" s="28">
        <v>0</v>
      </c>
      <c r="E40" s="29">
        <v>0</v>
      </c>
      <c r="F40" s="29">
        <v>0</v>
      </c>
      <c r="G40" s="30">
        <f t="shared" si="9"/>
        <v>0</v>
      </c>
      <c r="H40" s="29">
        <v>0</v>
      </c>
      <c r="I40" s="29">
        <v>0</v>
      </c>
      <c r="J40" s="31">
        <f t="shared" si="13"/>
        <v>0</v>
      </c>
    </row>
    <row r="41" spans="1:10" ht="22.5" x14ac:dyDescent="0.2">
      <c r="A41" s="25" t="s">
        <v>145</v>
      </c>
      <c r="B41" s="26" t="s">
        <v>146</v>
      </c>
      <c r="C41" s="27">
        <v>0</v>
      </c>
      <c r="D41" s="28">
        <v>0</v>
      </c>
      <c r="E41" s="29">
        <v>0</v>
      </c>
      <c r="F41" s="29">
        <v>0</v>
      </c>
      <c r="G41" s="30">
        <f t="shared" si="9"/>
        <v>0</v>
      </c>
      <c r="H41" s="29">
        <v>0</v>
      </c>
      <c r="I41" s="29">
        <v>0</v>
      </c>
      <c r="J41" s="31">
        <f t="shared" si="13"/>
        <v>0</v>
      </c>
    </row>
    <row r="42" spans="1:10" x14ac:dyDescent="0.2">
      <c r="A42" s="181" t="s">
        <v>147</v>
      </c>
      <c r="B42" s="199" t="s">
        <v>148</v>
      </c>
      <c r="C42" s="107">
        <v>61</v>
      </c>
      <c r="D42" s="28">
        <v>0</v>
      </c>
      <c r="E42" s="29">
        <v>0</v>
      </c>
      <c r="F42" s="29">
        <v>0</v>
      </c>
      <c r="G42" s="30">
        <f>SUM(C42:F42)</f>
        <v>61</v>
      </c>
      <c r="H42" s="29">
        <v>0</v>
      </c>
      <c r="I42" s="29">
        <v>0</v>
      </c>
      <c r="J42" s="31">
        <f t="shared" si="13"/>
        <v>61</v>
      </c>
    </row>
    <row r="43" spans="1:10" x14ac:dyDescent="0.2">
      <c r="A43" s="186" t="s">
        <v>20</v>
      </c>
      <c r="B43" s="198" t="s">
        <v>21</v>
      </c>
      <c r="C43" s="104">
        <f t="shared" ref="C43:J43" si="14">+C44+C49</f>
        <v>372159</v>
      </c>
      <c r="D43" s="105">
        <f t="shared" si="14"/>
        <v>2</v>
      </c>
      <c r="E43" s="95">
        <f t="shared" si="14"/>
        <v>173191</v>
      </c>
      <c r="F43" s="95">
        <f t="shared" si="14"/>
        <v>0</v>
      </c>
      <c r="G43" s="106">
        <f t="shared" si="14"/>
        <v>545352</v>
      </c>
      <c r="H43" s="95">
        <f t="shared" si="14"/>
        <v>108</v>
      </c>
      <c r="I43" s="95">
        <f t="shared" si="14"/>
        <v>0</v>
      </c>
      <c r="J43" s="109">
        <f t="shared" si="14"/>
        <v>545460</v>
      </c>
    </row>
    <row r="44" spans="1:10" x14ac:dyDescent="0.2">
      <c r="A44" s="181" t="s">
        <v>149</v>
      </c>
      <c r="B44" s="199" t="s">
        <v>150</v>
      </c>
      <c r="C44" s="107">
        <f t="shared" ref="C44:J44" si="15">SUM(C45:C48)</f>
        <v>357752</v>
      </c>
      <c r="D44" s="28">
        <f t="shared" si="15"/>
        <v>0</v>
      </c>
      <c r="E44" s="29">
        <f t="shared" si="15"/>
        <v>173191</v>
      </c>
      <c r="F44" s="29">
        <f t="shared" si="15"/>
        <v>0</v>
      </c>
      <c r="G44" s="30">
        <f t="shared" si="15"/>
        <v>530943</v>
      </c>
      <c r="H44" s="29">
        <f t="shared" si="15"/>
        <v>0</v>
      </c>
      <c r="I44" s="29">
        <f t="shared" si="15"/>
        <v>0</v>
      </c>
      <c r="J44" s="31">
        <f t="shared" si="15"/>
        <v>530943</v>
      </c>
    </row>
    <row r="45" spans="1:10" x14ac:dyDescent="0.2">
      <c r="A45" s="25" t="s">
        <v>151</v>
      </c>
      <c r="B45" s="26" t="s">
        <v>152</v>
      </c>
      <c r="C45" s="27">
        <v>71849</v>
      </c>
      <c r="D45" s="28">
        <v>0</v>
      </c>
      <c r="E45" s="29">
        <v>51750</v>
      </c>
      <c r="F45" s="29">
        <v>0</v>
      </c>
      <c r="G45" s="30">
        <f>SUM(C45:F45)</f>
        <v>123599</v>
      </c>
      <c r="H45" s="29">
        <v>0</v>
      </c>
      <c r="I45" s="29">
        <v>0</v>
      </c>
      <c r="J45" s="31">
        <f>SUM(G45:I45)</f>
        <v>123599</v>
      </c>
    </row>
    <row r="46" spans="1:10" x14ac:dyDescent="0.2">
      <c r="A46" s="25" t="s">
        <v>153</v>
      </c>
      <c r="B46" s="26" t="s">
        <v>154</v>
      </c>
      <c r="C46" s="27">
        <v>264274</v>
      </c>
      <c r="D46" s="28">
        <v>0</v>
      </c>
      <c r="E46" s="29">
        <v>104501</v>
      </c>
      <c r="F46" s="29">
        <v>0</v>
      </c>
      <c r="G46" s="30">
        <f>SUM(C46:F46)</f>
        <v>368775</v>
      </c>
      <c r="H46" s="29">
        <v>0</v>
      </c>
      <c r="I46" s="29">
        <v>0</v>
      </c>
      <c r="J46" s="31">
        <f>SUM(G46:I46)</f>
        <v>368775</v>
      </c>
    </row>
    <row r="47" spans="1:10" x14ac:dyDescent="0.2">
      <c r="A47" s="25" t="s">
        <v>155</v>
      </c>
      <c r="B47" s="26" t="s">
        <v>156</v>
      </c>
      <c r="C47" s="27">
        <v>21629</v>
      </c>
      <c r="D47" s="28">
        <v>0</v>
      </c>
      <c r="E47" s="29">
        <v>14425</v>
      </c>
      <c r="F47" s="29">
        <v>0</v>
      </c>
      <c r="G47" s="30">
        <f>SUM(C47:F47)</f>
        <v>36054</v>
      </c>
      <c r="H47" s="29">
        <v>0</v>
      </c>
      <c r="I47" s="29">
        <v>0</v>
      </c>
      <c r="J47" s="31">
        <f>SUM(G47:I47)</f>
        <v>36054</v>
      </c>
    </row>
    <row r="48" spans="1:10" x14ac:dyDescent="0.2">
      <c r="A48" s="25" t="s">
        <v>157</v>
      </c>
      <c r="B48" s="26" t="s">
        <v>158</v>
      </c>
      <c r="C48" s="27">
        <v>0</v>
      </c>
      <c r="D48" s="28">
        <v>0</v>
      </c>
      <c r="E48" s="29">
        <v>2515</v>
      </c>
      <c r="F48" s="29">
        <v>0</v>
      </c>
      <c r="G48" s="30">
        <f>SUM(C48:F48)</f>
        <v>2515</v>
      </c>
      <c r="H48" s="29">
        <v>0</v>
      </c>
      <c r="I48" s="29">
        <v>0</v>
      </c>
      <c r="J48" s="31">
        <f>SUM(G48:I48)</f>
        <v>2515</v>
      </c>
    </row>
    <row r="49" spans="1:10" x14ac:dyDescent="0.2">
      <c r="A49" s="181" t="s">
        <v>159</v>
      </c>
      <c r="B49" s="199" t="s">
        <v>160</v>
      </c>
      <c r="C49" s="107">
        <f>SUM(C50:C52)</f>
        <v>14407</v>
      </c>
      <c r="D49" s="28">
        <f>SUM(D50:D52)</f>
        <v>2</v>
      </c>
      <c r="E49" s="29">
        <f>SUM(E50:E52)</f>
        <v>0</v>
      </c>
      <c r="F49" s="29">
        <f>SUM(F50:F52)</f>
        <v>0</v>
      </c>
      <c r="G49" s="30">
        <f>SUM(G50:G52)</f>
        <v>14409</v>
      </c>
      <c r="H49" s="29">
        <f>+H50+H51+H52</f>
        <v>108</v>
      </c>
      <c r="I49" s="29">
        <f>SUM(I50:I52)</f>
        <v>0</v>
      </c>
      <c r="J49" s="31">
        <f>SUM(J50:J52)</f>
        <v>14517</v>
      </c>
    </row>
    <row r="50" spans="1:10" x14ac:dyDescent="0.2">
      <c r="A50" s="25" t="s">
        <v>161</v>
      </c>
      <c r="B50" s="26" t="s">
        <v>152</v>
      </c>
      <c r="C50" s="27">
        <v>913</v>
      </c>
      <c r="D50" s="28">
        <v>0</v>
      </c>
      <c r="E50" s="29">
        <v>0</v>
      </c>
      <c r="F50" s="29">
        <v>0</v>
      </c>
      <c r="G50" s="30">
        <f>SUM(C50:F50)</f>
        <v>913</v>
      </c>
      <c r="H50" s="29">
        <v>0</v>
      </c>
      <c r="I50" s="29">
        <v>0</v>
      </c>
      <c r="J50" s="31">
        <f>SUM(G50:I50)</f>
        <v>913</v>
      </c>
    </row>
    <row r="51" spans="1:10" x14ac:dyDescent="0.2">
      <c r="A51" s="25" t="s">
        <v>162</v>
      </c>
      <c r="B51" s="26" t="s">
        <v>154</v>
      </c>
      <c r="C51" s="27">
        <v>13331</v>
      </c>
      <c r="D51" s="28">
        <v>0</v>
      </c>
      <c r="E51" s="29">
        <v>0</v>
      </c>
      <c r="F51" s="29">
        <v>0</v>
      </c>
      <c r="G51" s="30">
        <f>SUM(C51:F51)</f>
        <v>13331</v>
      </c>
      <c r="H51" s="29">
        <v>0</v>
      </c>
      <c r="I51" s="29">
        <v>0</v>
      </c>
      <c r="J51" s="31">
        <f>SUM(G51:I51)</f>
        <v>13331</v>
      </c>
    </row>
    <row r="52" spans="1:10" x14ac:dyDescent="0.2">
      <c r="A52" s="25" t="s">
        <v>163</v>
      </c>
      <c r="B52" s="201" t="s">
        <v>164</v>
      </c>
      <c r="C52" s="110">
        <v>163</v>
      </c>
      <c r="D52" s="110">
        <v>2</v>
      </c>
      <c r="E52" s="110">
        <v>0</v>
      </c>
      <c r="F52" s="110">
        <v>0</v>
      </c>
      <c r="G52" s="110">
        <f>SUM(C52:F52)</f>
        <v>165</v>
      </c>
      <c r="H52" s="110">
        <v>108</v>
      </c>
      <c r="I52" s="110">
        <v>0</v>
      </c>
      <c r="J52" s="110">
        <f>SUM(G52:I52)</f>
        <v>273</v>
      </c>
    </row>
    <row r="53" spans="1:10" x14ac:dyDescent="0.2">
      <c r="A53" s="186" t="s">
        <v>22</v>
      </c>
      <c r="B53" s="198" t="s">
        <v>23</v>
      </c>
      <c r="C53" s="104">
        <f t="shared" ref="C53:J53" si="16">+C54+C57+C60</f>
        <v>124642</v>
      </c>
      <c r="D53" s="105">
        <f t="shared" si="16"/>
        <v>62592</v>
      </c>
      <c r="E53" s="95">
        <f t="shared" si="16"/>
        <v>53687</v>
      </c>
      <c r="F53" s="95">
        <f t="shared" si="16"/>
        <v>-116546</v>
      </c>
      <c r="G53" s="106">
        <f t="shared" si="16"/>
        <v>124375</v>
      </c>
      <c r="H53" s="95">
        <f t="shared" si="16"/>
        <v>139301</v>
      </c>
      <c r="I53" s="95">
        <f t="shared" si="16"/>
        <v>-138816</v>
      </c>
      <c r="J53" s="109">
        <f t="shared" si="16"/>
        <v>124860</v>
      </c>
    </row>
    <row r="54" spans="1:10" x14ac:dyDescent="0.2">
      <c r="A54" s="181" t="s">
        <v>165</v>
      </c>
      <c r="B54" s="199" t="s">
        <v>166</v>
      </c>
      <c r="C54" s="107">
        <f>+C55+C56</f>
        <v>179</v>
      </c>
      <c r="D54" s="28">
        <f>+D55+D56</f>
        <v>0</v>
      </c>
      <c r="E54" s="29">
        <v>0</v>
      </c>
      <c r="F54" s="29">
        <f>SUM(F55:F56)</f>
        <v>0</v>
      </c>
      <c r="G54" s="30">
        <f>SUM(G55:G56)</f>
        <v>179</v>
      </c>
      <c r="H54" s="29">
        <f>+H55+H56</f>
        <v>7</v>
      </c>
      <c r="I54" s="29">
        <f>SUM(I55:I56)</f>
        <v>0</v>
      </c>
      <c r="J54" s="31">
        <f>SUM(J55:J56)</f>
        <v>186</v>
      </c>
    </row>
    <row r="55" spans="1:10" x14ac:dyDescent="0.2">
      <c r="A55" s="25" t="s">
        <v>167</v>
      </c>
      <c r="B55" s="26" t="s">
        <v>168</v>
      </c>
      <c r="C55" s="27">
        <v>94</v>
      </c>
      <c r="D55" s="28">
        <v>0</v>
      </c>
      <c r="E55" s="29">
        <v>0</v>
      </c>
      <c r="F55" s="29">
        <v>0</v>
      </c>
      <c r="G55" s="30">
        <f>SUM(C55:F55)</f>
        <v>94</v>
      </c>
      <c r="H55" s="29">
        <v>4</v>
      </c>
      <c r="I55" s="29">
        <v>0</v>
      </c>
      <c r="J55" s="31">
        <f>SUM(G55:I55)</f>
        <v>98</v>
      </c>
    </row>
    <row r="56" spans="1:10" x14ac:dyDescent="0.2">
      <c r="A56" s="25" t="s">
        <v>169</v>
      </c>
      <c r="B56" s="26" t="s">
        <v>170</v>
      </c>
      <c r="C56" s="27">
        <v>85</v>
      </c>
      <c r="D56" s="28">
        <v>0</v>
      </c>
      <c r="E56" s="29">
        <v>0</v>
      </c>
      <c r="F56" s="29">
        <v>0</v>
      </c>
      <c r="G56" s="30">
        <f>SUM(C56:F56)</f>
        <v>85</v>
      </c>
      <c r="H56" s="29">
        <v>3</v>
      </c>
      <c r="I56" s="29">
        <v>0</v>
      </c>
      <c r="J56" s="31">
        <f>SUM(G56:I56)</f>
        <v>88</v>
      </c>
    </row>
    <row r="57" spans="1:10" x14ac:dyDescent="0.2">
      <c r="A57" s="181" t="s">
        <v>171</v>
      </c>
      <c r="B57" s="199" t="s">
        <v>172</v>
      </c>
      <c r="C57" s="107">
        <f>SUM(C58:C59)</f>
        <v>124004</v>
      </c>
      <c r="D57" s="28">
        <f>+D58+D59</f>
        <v>0</v>
      </c>
      <c r="E57" s="29">
        <f t="shared" ref="E57:J57" si="17">SUM(E58:E59)</f>
        <v>0</v>
      </c>
      <c r="F57" s="29">
        <f t="shared" si="17"/>
        <v>0</v>
      </c>
      <c r="G57" s="30">
        <f t="shared" si="17"/>
        <v>124004</v>
      </c>
      <c r="H57" s="29">
        <f t="shared" si="17"/>
        <v>670</v>
      </c>
      <c r="I57" s="29">
        <f t="shared" si="17"/>
        <v>0</v>
      </c>
      <c r="J57" s="31">
        <f t="shared" si="17"/>
        <v>124674</v>
      </c>
    </row>
    <row r="58" spans="1:10" x14ac:dyDescent="0.2">
      <c r="A58" s="25" t="s">
        <v>173</v>
      </c>
      <c r="B58" s="26" t="s">
        <v>168</v>
      </c>
      <c r="C58" s="27">
        <v>60795</v>
      </c>
      <c r="D58" s="28">
        <v>0</v>
      </c>
      <c r="E58" s="29">
        <v>0</v>
      </c>
      <c r="F58" s="29">
        <v>0</v>
      </c>
      <c r="G58" s="30">
        <f>SUM(C58:F58)</f>
        <v>60795</v>
      </c>
      <c r="H58" s="29">
        <v>163</v>
      </c>
      <c r="I58" s="29">
        <v>0</v>
      </c>
      <c r="J58" s="31">
        <f>SUM(G58:I58)</f>
        <v>60958</v>
      </c>
    </row>
    <row r="59" spans="1:10" x14ac:dyDescent="0.2">
      <c r="A59" s="25" t="s">
        <v>174</v>
      </c>
      <c r="B59" s="26" t="s">
        <v>170</v>
      </c>
      <c r="C59" s="27">
        <v>63209</v>
      </c>
      <c r="D59" s="28">
        <v>0</v>
      </c>
      <c r="E59" s="29">
        <v>0</v>
      </c>
      <c r="F59" s="29">
        <v>0</v>
      </c>
      <c r="G59" s="30">
        <f>SUM(C59:F59)</f>
        <v>63209</v>
      </c>
      <c r="H59" s="29">
        <v>507</v>
      </c>
      <c r="I59" s="29">
        <v>0</v>
      </c>
      <c r="J59" s="31">
        <f>SUM(G59:I59)</f>
        <v>63716</v>
      </c>
    </row>
    <row r="60" spans="1:10" x14ac:dyDescent="0.2">
      <c r="A60" s="181" t="s">
        <v>175</v>
      </c>
      <c r="B60" s="199" t="s">
        <v>176</v>
      </c>
      <c r="C60" s="107">
        <f t="shared" ref="C60:J60" si="18">SUM(C61:C62)</f>
        <v>459</v>
      </c>
      <c r="D60" s="28">
        <f t="shared" si="18"/>
        <v>62592</v>
      </c>
      <c r="E60" s="29">
        <f t="shared" si="18"/>
        <v>53687</v>
      </c>
      <c r="F60" s="29">
        <f t="shared" si="18"/>
        <v>-116546</v>
      </c>
      <c r="G60" s="30">
        <f t="shared" si="18"/>
        <v>192</v>
      </c>
      <c r="H60" s="29">
        <f t="shared" si="18"/>
        <v>138624</v>
      </c>
      <c r="I60" s="29">
        <f t="shared" si="18"/>
        <v>-138816</v>
      </c>
      <c r="J60" s="31">
        <f t="shared" si="18"/>
        <v>0</v>
      </c>
    </row>
    <row r="61" spans="1:10" x14ac:dyDescent="0.2">
      <c r="A61" s="25" t="s">
        <v>177</v>
      </c>
      <c r="B61" s="26" t="s">
        <v>168</v>
      </c>
      <c r="C61" s="27">
        <v>148</v>
      </c>
      <c r="D61" s="28">
        <v>40556</v>
      </c>
      <c r="E61" s="29">
        <v>53687</v>
      </c>
      <c r="F61" s="29">
        <v>-94199</v>
      </c>
      <c r="G61" s="30">
        <f>SUM(C61:F61)</f>
        <v>192</v>
      </c>
      <c r="H61" s="29">
        <v>107149</v>
      </c>
      <c r="I61" s="29">
        <v>-107341</v>
      </c>
      <c r="J61" s="31">
        <f>SUM(G61:I61)</f>
        <v>0</v>
      </c>
    </row>
    <row r="62" spans="1:10" x14ac:dyDescent="0.2">
      <c r="A62" s="25" t="s">
        <v>178</v>
      </c>
      <c r="B62" s="26" t="s">
        <v>170</v>
      </c>
      <c r="C62" s="27">
        <v>311</v>
      </c>
      <c r="D62" s="32">
        <v>22036</v>
      </c>
      <c r="E62" s="33">
        <v>0</v>
      </c>
      <c r="F62" s="29">
        <v>-22347</v>
      </c>
      <c r="G62" s="30">
        <f>SUM(C62:F62)</f>
        <v>0</v>
      </c>
      <c r="H62" s="33">
        <v>31475</v>
      </c>
      <c r="I62" s="29">
        <v>-31475</v>
      </c>
      <c r="J62" s="31">
        <f>SUM(G62:I62)</f>
        <v>0</v>
      </c>
    </row>
    <row r="63" spans="1:10" x14ac:dyDescent="0.2">
      <c r="A63" s="186" t="s">
        <v>24</v>
      </c>
      <c r="B63" s="198" t="s">
        <v>25</v>
      </c>
      <c r="C63" s="104">
        <f t="shared" ref="C63:J63" si="19">+C64+C70+C75+C76+C79</f>
        <v>52505</v>
      </c>
      <c r="D63" s="105">
        <f t="shared" si="19"/>
        <v>17097</v>
      </c>
      <c r="E63" s="95">
        <f t="shared" si="19"/>
        <v>1460</v>
      </c>
      <c r="F63" s="95">
        <f t="shared" si="19"/>
        <v>-1</v>
      </c>
      <c r="G63" s="106">
        <f t="shared" si="19"/>
        <v>71061</v>
      </c>
      <c r="H63" s="95">
        <f t="shared" si="19"/>
        <v>49281</v>
      </c>
      <c r="I63" s="95">
        <f t="shared" si="19"/>
        <v>-16</v>
      </c>
      <c r="J63" s="109">
        <f t="shared" si="19"/>
        <v>120326</v>
      </c>
    </row>
    <row r="64" spans="1:10" x14ac:dyDescent="0.2">
      <c r="A64" s="181" t="s">
        <v>179</v>
      </c>
      <c r="B64" s="199" t="s">
        <v>180</v>
      </c>
      <c r="C64" s="107">
        <f>SUM(C65:C69)</f>
        <v>23453</v>
      </c>
      <c r="D64" s="28">
        <f>SUM(D65:D69)</f>
        <v>630</v>
      </c>
      <c r="E64" s="29">
        <f>SUM(E65:E69)</f>
        <v>217</v>
      </c>
      <c r="F64" s="29">
        <f>SUM(F65:F69)</f>
        <v>0</v>
      </c>
      <c r="G64" s="30">
        <f t="shared" ref="G64:G69" si="20">SUM(C64:F64)</f>
        <v>24300</v>
      </c>
      <c r="H64" s="29">
        <f>SUM(H65:H69)</f>
        <v>7781</v>
      </c>
      <c r="I64" s="29">
        <f>SUM(I65:I69)</f>
        <v>-7</v>
      </c>
      <c r="J64" s="31">
        <f t="shared" ref="J64:J69" si="21">SUM(G64:I64)</f>
        <v>32074</v>
      </c>
    </row>
    <row r="65" spans="1:10" x14ac:dyDescent="0.2">
      <c r="A65" s="25" t="s">
        <v>181</v>
      </c>
      <c r="B65" s="26" t="s">
        <v>32</v>
      </c>
      <c r="C65" s="27">
        <v>283</v>
      </c>
      <c r="D65" s="28">
        <v>269</v>
      </c>
      <c r="E65" s="111">
        <v>217</v>
      </c>
      <c r="F65" s="111" t="s">
        <v>336</v>
      </c>
      <c r="G65" s="111">
        <f t="shared" si="20"/>
        <v>769</v>
      </c>
      <c r="H65" s="29">
        <v>1114</v>
      </c>
      <c r="I65" s="29">
        <v>-7</v>
      </c>
      <c r="J65" s="111">
        <f t="shared" si="21"/>
        <v>1876</v>
      </c>
    </row>
    <row r="66" spans="1:10" x14ac:dyDescent="0.2">
      <c r="A66" s="25" t="s">
        <v>182</v>
      </c>
      <c r="B66" s="26" t="s">
        <v>183</v>
      </c>
      <c r="C66" s="27">
        <v>19353</v>
      </c>
      <c r="D66" s="28">
        <v>0</v>
      </c>
      <c r="E66" s="111">
        <v>0</v>
      </c>
      <c r="F66" s="111">
        <v>0</v>
      </c>
      <c r="G66" s="111">
        <f t="shared" si="20"/>
        <v>19353</v>
      </c>
      <c r="H66" s="29">
        <v>1963</v>
      </c>
      <c r="I66" s="93">
        <v>0</v>
      </c>
      <c r="J66" s="111">
        <f t="shared" si="21"/>
        <v>21316</v>
      </c>
    </row>
    <row r="67" spans="1:10" x14ac:dyDescent="0.2">
      <c r="A67" s="25" t="s">
        <v>184</v>
      </c>
      <c r="B67" s="26" t="s">
        <v>185</v>
      </c>
      <c r="C67" s="27">
        <v>3292</v>
      </c>
      <c r="D67" s="28">
        <v>0</v>
      </c>
      <c r="E67" s="111">
        <v>0</v>
      </c>
      <c r="F67" s="111">
        <v>0</v>
      </c>
      <c r="G67" s="111">
        <f t="shared" si="20"/>
        <v>3292</v>
      </c>
      <c r="H67" s="29">
        <v>2475</v>
      </c>
      <c r="I67" s="93">
        <v>0</v>
      </c>
      <c r="J67" s="111">
        <f t="shared" si="21"/>
        <v>5767</v>
      </c>
    </row>
    <row r="68" spans="1:10" x14ac:dyDescent="0.2">
      <c r="A68" s="25" t="s">
        <v>186</v>
      </c>
      <c r="B68" s="26" t="s">
        <v>187</v>
      </c>
      <c r="C68" s="111">
        <v>0</v>
      </c>
      <c r="D68" s="111">
        <v>0</v>
      </c>
      <c r="E68" s="111">
        <v>0</v>
      </c>
      <c r="F68" s="111">
        <v>0</v>
      </c>
      <c r="G68" s="111">
        <f t="shared" si="20"/>
        <v>0</v>
      </c>
      <c r="H68" s="111">
        <v>0</v>
      </c>
      <c r="I68" s="111">
        <v>0</v>
      </c>
      <c r="J68" s="111">
        <f t="shared" si="21"/>
        <v>0</v>
      </c>
    </row>
    <row r="69" spans="1:10" x14ac:dyDescent="0.2">
      <c r="A69" s="25" t="s">
        <v>188</v>
      </c>
      <c r="B69" s="26" t="s">
        <v>189</v>
      </c>
      <c r="C69" s="27">
        <v>525</v>
      </c>
      <c r="D69" s="28">
        <v>361</v>
      </c>
      <c r="E69" s="111">
        <v>0</v>
      </c>
      <c r="F69" s="111">
        <v>0</v>
      </c>
      <c r="G69" s="111">
        <f t="shared" si="20"/>
        <v>886</v>
      </c>
      <c r="H69" s="29">
        <v>2229</v>
      </c>
      <c r="I69" s="93">
        <v>0</v>
      </c>
      <c r="J69" s="111">
        <f t="shared" si="21"/>
        <v>3115</v>
      </c>
    </row>
    <row r="70" spans="1:10" x14ac:dyDescent="0.2">
      <c r="A70" s="181" t="s">
        <v>190</v>
      </c>
      <c r="B70" s="199" t="s">
        <v>191</v>
      </c>
      <c r="C70" s="107">
        <f t="shared" ref="C70:J70" si="22">SUM(C71:C74)</f>
        <v>9514</v>
      </c>
      <c r="D70" s="28">
        <f t="shared" si="22"/>
        <v>13104</v>
      </c>
      <c r="E70" s="29">
        <f t="shared" si="22"/>
        <v>169</v>
      </c>
      <c r="F70" s="29">
        <f t="shared" si="22"/>
        <v>0</v>
      </c>
      <c r="G70" s="30">
        <f t="shared" si="22"/>
        <v>22787</v>
      </c>
      <c r="H70" s="29">
        <f t="shared" si="22"/>
        <v>26651</v>
      </c>
      <c r="I70" s="29">
        <f t="shared" si="22"/>
        <v>0</v>
      </c>
      <c r="J70" s="31">
        <f t="shared" si="22"/>
        <v>49438</v>
      </c>
    </row>
    <row r="71" spans="1:10" x14ac:dyDescent="0.2">
      <c r="A71" s="25" t="s">
        <v>192</v>
      </c>
      <c r="B71" s="26" t="s">
        <v>193</v>
      </c>
      <c r="C71" s="27">
        <v>2346</v>
      </c>
      <c r="D71" s="28">
        <v>58</v>
      </c>
      <c r="E71" s="29">
        <v>0</v>
      </c>
      <c r="F71" s="29">
        <v>0</v>
      </c>
      <c r="G71" s="30">
        <f>SUM(C71:F71)</f>
        <v>2404</v>
      </c>
      <c r="H71" s="29">
        <v>18874</v>
      </c>
      <c r="I71" s="29">
        <v>0</v>
      </c>
      <c r="J71" s="31">
        <f>SUM(G71:I71)</f>
        <v>21278</v>
      </c>
    </row>
    <row r="72" spans="1:10" x14ac:dyDescent="0.2">
      <c r="A72" s="25" t="s">
        <v>194</v>
      </c>
      <c r="B72" s="26" t="s">
        <v>195</v>
      </c>
      <c r="C72" s="27">
        <v>6909</v>
      </c>
      <c r="D72" s="28">
        <v>12963</v>
      </c>
      <c r="E72" s="29">
        <v>169</v>
      </c>
      <c r="F72" s="29">
        <v>0</v>
      </c>
      <c r="G72" s="30">
        <f>SUM(C72:F72)</f>
        <v>20041</v>
      </c>
      <c r="H72" s="29">
        <v>7472</v>
      </c>
      <c r="I72" s="29">
        <v>0</v>
      </c>
      <c r="J72" s="31">
        <f>SUM(G72:I72)</f>
        <v>27513</v>
      </c>
    </row>
    <row r="73" spans="1:10" ht="22.5" x14ac:dyDescent="0.2">
      <c r="A73" s="25" t="s">
        <v>196</v>
      </c>
      <c r="B73" s="26" t="s">
        <v>197</v>
      </c>
      <c r="C73" s="27">
        <v>259</v>
      </c>
      <c r="D73" s="28">
        <v>83</v>
      </c>
      <c r="E73" s="29">
        <v>0</v>
      </c>
      <c r="F73" s="29">
        <v>0</v>
      </c>
      <c r="G73" s="30">
        <f>SUM(C73:F73)</f>
        <v>342</v>
      </c>
      <c r="H73" s="29">
        <v>305</v>
      </c>
      <c r="I73" s="29">
        <v>0</v>
      </c>
      <c r="J73" s="31">
        <f>SUM(G73:I73)</f>
        <v>647</v>
      </c>
    </row>
    <row r="74" spans="1:10" x14ac:dyDescent="0.2">
      <c r="A74" s="25" t="s">
        <v>198</v>
      </c>
      <c r="B74" s="26" t="s">
        <v>199</v>
      </c>
      <c r="C74" s="111" t="s">
        <v>336</v>
      </c>
      <c r="D74" s="111" t="s">
        <v>336</v>
      </c>
      <c r="E74" s="111" t="s">
        <v>336</v>
      </c>
      <c r="F74" s="111" t="s">
        <v>336</v>
      </c>
      <c r="G74" s="111" t="s">
        <v>336</v>
      </c>
      <c r="H74" s="111" t="s">
        <v>336</v>
      </c>
      <c r="I74" s="111" t="s">
        <v>336</v>
      </c>
      <c r="J74" s="111" t="s">
        <v>336</v>
      </c>
    </row>
    <row r="75" spans="1:10" x14ac:dyDescent="0.2">
      <c r="A75" s="181" t="s">
        <v>200</v>
      </c>
      <c r="B75" s="199" t="s">
        <v>201</v>
      </c>
      <c r="C75" s="107">
        <v>2960</v>
      </c>
      <c r="D75" s="28">
        <v>106</v>
      </c>
      <c r="E75" s="29">
        <v>505</v>
      </c>
      <c r="F75" s="29">
        <v>-1</v>
      </c>
      <c r="G75" s="30">
        <f>SUM(C75:F75)</f>
        <v>3570</v>
      </c>
      <c r="H75" s="29">
        <v>1285</v>
      </c>
      <c r="I75" s="29">
        <v>-9</v>
      </c>
      <c r="J75" s="31">
        <f>SUM(G75:I75)</f>
        <v>4846</v>
      </c>
    </row>
    <row r="76" spans="1:10" x14ac:dyDescent="0.2">
      <c r="A76" s="181" t="s">
        <v>202</v>
      </c>
      <c r="B76" s="199" t="s">
        <v>203</v>
      </c>
      <c r="C76" s="107">
        <f t="shared" ref="C76:J76" si="23">+C77+C78</f>
        <v>1780</v>
      </c>
      <c r="D76" s="28">
        <f t="shared" si="23"/>
        <v>1</v>
      </c>
      <c r="E76" s="29">
        <f t="shared" si="23"/>
        <v>0</v>
      </c>
      <c r="F76" s="29">
        <f t="shared" si="23"/>
        <v>0</v>
      </c>
      <c r="G76" s="30">
        <f t="shared" si="23"/>
        <v>1781</v>
      </c>
      <c r="H76" s="29">
        <f t="shared" si="23"/>
        <v>11754</v>
      </c>
      <c r="I76" s="29">
        <f t="shared" si="23"/>
        <v>0</v>
      </c>
      <c r="J76" s="31">
        <f t="shared" si="23"/>
        <v>13535</v>
      </c>
    </row>
    <row r="77" spans="1:10" x14ac:dyDescent="0.2">
      <c r="A77" s="25" t="s">
        <v>204</v>
      </c>
      <c r="B77" s="26" t="s">
        <v>168</v>
      </c>
      <c r="C77" s="27">
        <v>1533</v>
      </c>
      <c r="D77" s="28">
        <v>1</v>
      </c>
      <c r="E77" s="29">
        <v>0</v>
      </c>
      <c r="F77" s="29">
        <v>0</v>
      </c>
      <c r="G77" s="30">
        <f>SUM(C77:F77)</f>
        <v>1534</v>
      </c>
      <c r="H77" s="29">
        <v>11065</v>
      </c>
      <c r="I77" s="29">
        <v>0</v>
      </c>
      <c r="J77" s="31">
        <f>SUM(G77:I77)</f>
        <v>12599</v>
      </c>
    </row>
    <row r="78" spans="1:10" x14ac:dyDescent="0.2">
      <c r="A78" s="25" t="s">
        <v>205</v>
      </c>
      <c r="B78" s="26" t="s">
        <v>170</v>
      </c>
      <c r="C78" s="27">
        <v>247</v>
      </c>
      <c r="D78" s="28">
        <v>0</v>
      </c>
      <c r="E78" s="29">
        <v>0</v>
      </c>
      <c r="F78" s="29">
        <v>0</v>
      </c>
      <c r="G78" s="30">
        <f>SUM(C78:F78)</f>
        <v>247</v>
      </c>
      <c r="H78" s="29">
        <v>689</v>
      </c>
      <c r="I78" s="29">
        <v>0</v>
      </c>
      <c r="J78" s="31">
        <f>SUM(G78:I78)</f>
        <v>936</v>
      </c>
    </row>
    <row r="79" spans="1:10" x14ac:dyDescent="0.2">
      <c r="A79" s="179" t="s">
        <v>206</v>
      </c>
      <c r="B79" s="202" t="s">
        <v>207</v>
      </c>
      <c r="C79" s="112">
        <v>14798</v>
      </c>
      <c r="D79" s="32">
        <v>3256</v>
      </c>
      <c r="E79" s="33">
        <v>569</v>
      </c>
      <c r="F79" s="33">
        <v>0</v>
      </c>
      <c r="G79" s="39">
        <f>SUM(C79:F79)</f>
        <v>18623</v>
      </c>
      <c r="H79" s="33">
        <v>1810</v>
      </c>
      <c r="I79" s="33">
        <v>0</v>
      </c>
      <c r="J79" s="38">
        <f>SUM(G79:I79)</f>
        <v>20433</v>
      </c>
    </row>
    <row r="80" spans="1:10" x14ac:dyDescent="0.2">
      <c r="A80" s="203">
        <v>3</v>
      </c>
      <c r="B80" s="204" t="s">
        <v>208</v>
      </c>
      <c r="C80" s="113">
        <f>SUM(C81:C84)</f>
        <v>4738</v>
      </c>
      <c r="D80" s="114">
        <f t="shared" ref="D80:J80" si="24">SUM(D81:D84)</f>
        <v>1</v>
      </c>
      <c r="E80" s="91">
        <f t="shared" si="24"/>
        <v>234</v>
      </c>
      <c r="F80" s="91">
        <f t="shared" si="24"/>
        <v>0</v>
      </c>
      <c r="G80" s="115">
        <f t="shared" si="24"/>
        <v>4973</v>
      </c>
      <c r="H80" s="91">
        <f t="shared" si="24"/>
        <v>6657</v>
      </c>
      <c r="I80" s="91">
        <f t="shared" si="24"/>
        <v>0</v>
      </c>
      <c r="J80" s="116">
        <f t="shared" si="24"/>
        <v>11630</v>
      </c>
    </row>
    <row r="81" spans="1:10" x14ac:dyDescent="0.2">
      <c r="A81" s="157" t="s">
        <v>55</v>
      </c>
      <c r="B81" s="205" t="s">
        <v>46</v>
      </c>
      <c r="C81" s="117">
        <v>695</v>
      </c>
      <c r="D81" s="105">
        <v>1</v>
      </c>
      <c r="E81" s="95">
        <v>234</v>
      </c>
      <c r="F81" s="95">
        <v>0</v>
      </c>
      <c r="G81" s="30">
        <f>SUM(C81:F81)</f>
        <v>930</v>
      </c>
      <c r="H81" s="95">
        <v>3895</v>
      </c>
      <c r="I81" s="95">
        <v>0</v>
      </c>
      <c r="J81" s="31">
        <f>SUM(G81:I81)</f>
        <v>4825</v>
      </c>
    </row>
    <row r="82" spans="1:10" x14ac:dyDescent="0.2">
      <c r="A82" s="157" t="s">
        <v>56</v>
      </c>
      <c r="B82" s="205" t="s">
        <v>48</v>
      </c>
      <c r="C82" s="118">
        <v>0</v>
      </c>
      <c r="D82" s="28">
        <v>0</v>
      </c>
      <c r="E82" s="29">
        <v>0</v>
      </c>
      <c r="F82" s="29">
        <v>0</v>
      </c>
      <c r="G82" s="30">
        <f>SUM(C82:F82)</f>
        <v>0</v>
      </c>
      <c r="H82" s="29">
        <v>0</v>
      </c>
      <c r="I82" s="29">
        <v>0</v>
      </c>
      <c r="J82" s="31">
        <f>SUM(G82:I82)</f>
        <v>0</v>
      </c>
    </row>
    <row r="83" spans="1:10" x14ac:dyDescent="0.2">
      <c r="A83" s="157" t="s">
        <v>57</v>
      </c>
      <c r="B83" s="205" t="s">
        <v>50</v>
      </c>
      <c r="C83" s="118">
        <v>0</v>
      </c>
      <c r="D83" s="28">
        <v>0</v>
      </c>
      <c r="E83" s="29">
        <v>0</v>
      </c>
      <c r="F83" s="29">
        <v>0</v>
      </c>
      <c r="G83" s="30">
        <f>SUM(C83:F83)</f>
        <v>0</v>
      </c>
      <c r="H83" s="29">
        <v>0</v>
      </c>
      <c r="I83" s="29">
        <v>0</v>
      </c>
      <c r="J83" s="31">
        <f>SUM(G83:I83)</f>
        <v>0</v>
      </c>
    </row>
    <row r="84" spans="1:10" x14ac:dyDescent="0.2">
      <c r="A84" s="206" t="s">
        <v>58</v>
      </c>
      <c r="B84" s="207" t="s">
        <v>52</v>
      </c>
      <c r="C84" s="119">
        <v>4043</v>
      </c>
      <c r="D84" s="32">
        <v>0</v>
      </c>
      <c r="E84" s="33">
        <v>0</v>
      </c>
      <c r="F84" s="33">
        <v>0</v>
      </c>
      <c r="G84" s="39">
        <f>SUM(C84:F84)</f>
        <v>4043</v>
      </c>
      <c r="H84" s="33">
        <v>2762</v>
      </c>
      <c r="I84" s="33">
        <v>0</v>
      </c>
      <c r="J84" s="38">
        <f>SUM(G84:I84)</f>
        <v>6805</v>
      </c>
    </row>
    <row r="87" spans="1:10" x14ac:dyDescent="0.2">
      <c r="B87" s="208"/>
      <c r="C87" s="208"/>
    </row>
  </sheetData>
  <mergeCells count="7">
    <mergeCell ref="A5:B6"/>
    <mergeCell ref="C3:J3"/>
    <mergeCell ref="C4:J4"/>
    <mergeCell ref="C5:G5"/>
    <mergeCell ref="H5:H6"/>
    <mergeCell ref="I5:I6"/>
    <mergeCell ref="J5:J6"/>
  </mergeCells>
  <phoneticPr fontId="0" type="noConversion"/>
  <pageMargins left="0.78740157499999996" right="0.78740157499999996" top="0.984251969" bottom="0.984251969" header="0.4921259845" footer="0.4921259845"/>
  <pageSetup paperSize="9" scale="57" orientation="portrait" r:id="rId1"/>
  <headerFooter alignWithMargins="0">
    <oddHeader>&amp;C2009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F115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2" sqref="C42"/>
    </sheetView>
  </sheetViews>
  <sheetFormatPr defaultRowHeight="12.75" x14ac:dyDescent="0.2"/>
  <cols>
    <col min="1" max="1" width="5" style="34" customWidth="1"/>
    <col min="2" max="2" width="34.42578125" style="34" customWidth="1"/>
    <col min="3" max="7" width="12" style="34" customWidth="1"/>
    <col min="8" max="8" width="9.7109375" style="34" customWidth="1"/>
    <col min="9" max="9" width="9.85546875" style="34" customWidth="1"/>
    <col min="10" max="10" width="9.7109375" style="34" customWidth="1"/>
    <col min="11" max="19" width="9.7109375" style="139" customWidth="1"/>
    <col min="20" max="130" width="9.7109375" style="34" customWidth="1"/>
    <col min="131" max="16384" width="9.140625" style="34"/>
  </cols>
  <sheetData>
    <row r="1" spans="1:136" x14ac:dyDescent="0.2">
      <c r="H1" s="177"/>
    </row>
    <row r="2" spans="1:136" x14ac:dyDescent="0.2">
      <c r="A2" s="138"/>
      <c r="B2" s="138"/>
      <c r="H2" s="177"/>
    </row>
    <row r="3" spans="1:136" x14ac:dyDescent="0.2">
      <c r="A3" s="137" t="s">
        <v>209</v>
      </c>
      <c r="B3" s="138"/>
      <c r="C3" s="235" t="s">
        <v>1</v>
      </c>
      <c r="D3" s="235"/>
      <c r="E3" s="235"/>
      <c r="F3" s="235"/>
      <c r="G3" s="235"/>
      <c r="H3" s="235"/>
      <c r="I3" s="235"/>
      <c r="J3" s="235"/>
    </row>
    <row r="4" spans="1:136" x14ac:dyDescent="0.2">
      <c r="A4" s="140"/>
      <c r="B4" s="141"/>
      <c r="C4" s="236" t="s">
        <v>337</v>
      </c>
      <c r="D4" s="237"/>
      <c r="E4" s="237"/>
      <c r="F4" s="237"/>
      <c r="G4" s="237"/>
      <c r="H4" s="237"/>
      <c r="I4" s="237"/>
      <c r="J4" s="238"/>
    </row>
    <row r="5" spans="1:136" x14ac:dyDescent="0.2">
      <c r="A5" s="233" t="s">
        <v>210</v>
      </c>
      <c r="B5" s="234"/>
      <c r="C5" s="236" t="s">
        <v>334</v>
      </c>
      <c r="D5" s="237"/>
      <c r="E5" s="237"/>
      <c r="F5" s="237"/>
      <c r="G5" s="238"/>
      <c r="H5" s="239" t="s">
        <v>335</v>
      </c>
      <c r="I5" s="239" t="s">
        <v>3</v>
      </c>
      <c r="J5" s="239" t="s">
        <v>4</v>
      </c>
    </row>
    <row r="6" spans="1:136" ht="33.75" x14ac:dyDescent="0.2">
      <c r="A6" s="233"/>
      <c r="B6" s="234"/>
      <c r="C6" s="142" t="s">
        <v>5</v>
      </c>
      <c r="D6" s="143" t="s">
        <v>6</v>
      </c>
      <c r="E6" s="144" t="s">
        <v>7</v>
      </c>
      <c r="F6" s="143" t="s">
        <v>3</v>
      </c>
      <c r="G6" s="144" t="s">
        <v>334</v>
      </c>
      <c r="H6" s="240"/>
      <c r="I6" s="240"/>
      <c r="J6" s="240"/>
    </row>
    <row r="7" spans="1:136" x14ac:dyDescent="0.2">
      <c r="A7" s="5"/>
      <c r="B7" s="6"/>
      <c r="C7" s="145" t="s">
        <v>8</v>
      </c>
      <c r="D7" s="146" t="s">
        <v>9</v>
      </c>
      <c r="E7" s="147" t="s">
        <v>10</v>
      </c>
      <c r="F7" s="146" t="s">
        <v>11</v>
      </c>
      <c r="G7" s="148" t="s">
        <v>12</v>
      </c>
      <c r="H7" s="146" t="s">
        <v>13</v>
      </c>
      <c r="I7" s="147" t="s">
        <v>14</v>
      </c>
      <c r="J7" s="149" t="s">
        <v>15</v>
      </c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2"/>
      <c r="EB7" s="12"/>
      <c r="EC7" s="12"/>
      <c r="ED7" s="12"/>
      <c r="EE7" s="12"/>
      <c r="EF7" s="12"/>
    </row>
    <row r="8" spans="1:136" ht="22.5" x14ac:dyDescent="0.2">
      <c r="A8" s="178" t="s">
        <v>211</v>
      </c>
      <c r="B8" s="35" t="s">
        <v>212</v>
      </c>
      <c r="C8" s="103">
        <f>C9+C43</f>
        <v>1163478</v>
      </c>
      <c r="D8" s="103">
        <f t="shared" ref="D8:J8" si="0">D9+D43</f>
        <v>90817</v>
      </c>
      <c r="E8" s="103">
        <f t="shared" si="0"/>
        <v>229945</v>
      </c>
      <c r="F8" s="103">
        <f t="shared" si="0"/>
        <v>-116547</v>
      </c>
      <c r="G8" s="103">
        <f t="shared" si="0"/>
        <v>1367693</v>
      </c>
      <c r="H8" s="103">
        <f t="shared" si="0"/>
        <v>377050</v>
      </c>
      <c r="I8" s="103">
        <f t="shared" si="0"/>
        <v>-138832</v>
      </c>
      <c r="J8" s="103">
        <f t="shared" si="0"/>
        <v>1605911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</row>
    <row r="9" spans="1:136" x14ac:dyDescent="0.2">
      <c r="A9" s="179" t="s">
        <v>213</v>
      </c>
      <c r="B9" s="180" t="s">
        <v>214</v>
      </c>
      <c r="C9" s="103">
        <f t="shared" ref="C9:J9" si="1">SUM(C10)+SUM(C15)+SUM(C16)+SUM(C17)+SUM(C21)+SUM(C24)+SUM(C34)+SUM(C38)</f>
        <v>1152651</v>
      </c>
      <c r="D9" s="102">
        <f t="shared" si="1"/>
        <v>90409</v>
      </c>
      <c r="E9" s="101">
        <f t="shared" si="1"/>
        <v>229511</v>
      </c>
      <c r="F9" s="102">
        <f t="shared" si="1"/>
        <v>-116547</v>
      </c>
      <c r="G9" s="103">
        <f t="shared" si="1"/>
        <v>1356024</v>
      </c>
      <c r="H9" s="102">
        <f t="shared" si="1"/>
        <v>308269</v>
      </c>
      <c r="I9" s="102">
        <f t="shared" si="1"/>
        <v>-138832</v>
      </c>
      <c r="J9" s="102">
        <f t="shared" si="1"/>
        <v>1525461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</row>
    <row r="10" spans="1:136" x14ac:dyDescent="0.2">
      <c r="A10" s="181" t="s">
        <v>27</v>
      </c>
      <c r="B10" s="165" t="s">
        <v>28</v>
      </c>
      <c r="C10" s="31">
        <f t="shared" ref="C10:J10" si="2">+C11+C12</f>
        <v>95064</v>
      </c>
      <c r="D10" s="29">
        <f t="shared" si="2"/>
        <v>963</v>
      </c>
      <c r="E10" s="28">
        <f t="shared" si="2"/>
        <v>3491</v>
      </c>
      <c r="F10" s="29">
        <f t="shared" si="2"/>
        <v>0</v>
      </c>
      <c r="G10" s="30">
        <f t="shared" si="2"/>
        <v>99518</v>
      </c>
      <c r="H10" s="95">
        <f t="shared" si="2"/>
        <v>39890</v>
      </c>
      <c r="I10" s="95">
        <f t="shared" si="2"/>
        <v>0</v>
      </c>
      <c r="J10" s="31">
        <f t="shared" si="2"/>
        <v>139408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</row>
    <row r="11" spans="1:136" x14ac:dyDescent="0.2">
      <c r="A11" s="25" t="s">
        <v>215</v>
      </c>
      <c r="B11" s="36" t="s">
        <v>216</v>
      </c>
      <c r="C11" s="31">
        <v>71123</v>
      </c>
      <c r="D11" s="29">
        <v>720</v>
      </c>
      <c r="E11" s="28">
        <v>2610</v>
      </c>
      <c r="F11" s="29">
        <v>0</v>
      </c>
      <c r="G11" s="30">
        <f>SUM(C11:F11)</f>
        <v>74453</v>
      </c>
      <c r="H11" s="29">
        <v>30217</v>
      </c>
      <c r="I11" s="29">
        <v>0</v>
      </c>
      <c r="J11" s="31">
        <f>SUM(G11:I11)</f>
        <v>104670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</row>
    <row r="12" spans="1:136" x14ac:dyDescent="0.2">
      <c r="A12" s="25" t="s">
        <v>217</v>
      </c>
      <c r="B12" s="36" t="s">
        <v>21</v>
      </c>
      <c r="C12" s="31">
        <f>+C13+C14</f>
        <v>23941</v>
      </c>
      <c r="D12" s="29">
        <f>+D13+D14</f>
        <v>243</v>
      </c>
      <c r="E12" s="28">
        <f>SUM(E13,E14)</f>
        <v>881</v>
      </c>
      <c r="F12" s="29">
        <f>+F13+F14</f>
        <v>0</v>
      </c>
      <c r="G12" s="30">
        <f>SUM(C12:F12)</f>
        <v>25065</v>
      </c>
      <c r="H12" s="29">
        <f>+H13+H14</f>
        <v>9673</v>
      </c>
      <c r="I12" s="29">
        <f>+I13+I14</f>
        <v>0</v>
      </c>
      <c r="J12" s="31">
        <f>SUM(G12:I12)</f>
        <v>34738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</row>
    <row r="13" spans="1:136" x14ac:dyDescent="0.2">
      <c r="A13" s="25" t="s">
        <v>218</v>
      </c>
      <c r="B13" s="37" t="s">
        <v>219</v>
      </c>
      <c r="C13" s="31">
        <v>23778</v>
      </c>
      <c r="D13" s="29">
        <v>241</v>
      </c>
      <c r="E13" s="28">
        <v>881</v>
      </c>
      <c r="F13" s="29">
        <v>0</v>
      </c>
      <c r="G13" s="30">
        <f t="shared" ref="G13:G23" si="3">SUM(C13:F13)</f>
        <v>24900</v>
      </c>
      <c r="H13" s="29">
        <v>9565</v>
      </c>
      <c r="I13" s="29">
        <v>0</v>
      </c>
      <c r="J13" s="31">
        <f>SUM(G13:I13)</f>
        <v>34465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</row>
    <row r="14" spans="1:136" x14ac:dyDescent="0.2">
      <c r="A14" s="25" t="s">
        <v>220</v>
      </c>
      <c r="B14" s="182" t="s">
        <v>221</v>
      </c>
      <c r="C14" s="110">
        <v>163</v>
      </c>
      <c r="D14" s="110">
        <v>2</v>
      </c>
      <c r="E14" s="183" t="s">
        <v>336</v>
      </c>
      <c r="F14" s="110">
        <v>0</v>
      </c>
      <c r="G14" s="183" t="s">
        <v>336</v>
      </c>
      <c r="H14" s="110">
        <v>108</v>
      </c>
      <c r="I14" s="110">
        <v>0</v>
      </c>
      <c r="J14" s="183" t="s">
        <v>336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</row>
    <row r="15" spans="1:136" x14ac:dyDescent="0.2">
      <c r="A15" s="184" t="s">
        <v>29</v>
      </c>
      <c r="B15" s="185" t="s">
        <v>30</v>
      </c>
      <c r="C15" s="31">
        <v>54153</v>
      </c>
      <c r="D15" s="29">
        <v>1489</v>
      </c>
      <c r="E15" s="28">
        <v>2409</v>
      </c>
      <c r="F15" s="29">
        <v>0</v>
      </c>
      <c r="G15" s="39">
        <f t="shared" si="3"/>
        <v>58051</v>
      </c>
      <c r="H15" s="29">
        <v>65838</v>
      </c>
      <c r="I15" s="29">
        <v>0</v>
      </c>
      <c r="J15" s="38">
        <f>SUM(G15:I15)</f>
        <v>123889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</row>
    <row r="16" spans="1:136" x14ac:dyDescent="0.2">
      <c r="A16" s="184" t="s">
        <v>222</v>
      </c>
      <c r="B16" s="185" t="s">
        <v>223</v>
      </c>
      <c r="C16" s="120" t="s">
        <v>336</v>
      </c>
      <c r="D16" s="121" t="s">
        <v>336</v>
      </c>
      <c r="E16" s="122" t="s">
        <v>336</v>
      </c>
      <c r="F16" s="121" t="s">
        <v>336</v>
      </c>
      <c r="G16" s="121" t="s">
        <v>336</v>
      </c>
      <c r="H16" s="121" t="s">
        <v>336</v>
      </c>
      <c r="I16" s="121" t="s">
        <v>336</v>
      </c>
      <c r="J16" s="121" t="s">
        <v>336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</row>
    <row r="17" spans="1:136" x14ac:dyDescent="0.2">
      <c r="A17" s="181" t="s">
        <v>31</v>
      </c>
      <c r="B17" s="165" t="s">
        <v>32</v>
      </c>
      <c r="C17" s="31">
        <f>+C18+C19+C20</f>
        <v>50158</v>
      </c>
      <c r="D17" s="29">
        <f>+D18+D19+D20</f>
        <v>2</v>
      </c>
      <c r="E17" s="28">
        <f>+E18+E19+E20</f>
        <v>0</v>
      </c>
      <c r="F17" s="93" t="s">
        <v>336</v>
      </c>
      <c r="G17" s="30">
        <f t="shared" si="3"/>
        <v>50160</v>
      </c>
      <c r="H17" s="29">
        <f>+H18+H19+H20</f>
        <v>3610</v>
      </c>
      <c r="I17" s="29">
        <f>+I18+I19+I20</f>
        <v>-7</v>
      </c>
      <c r="J17" s="31">
        <f t="shared" ref="J17:J23" si="4">SUM(G17:I17)</f>
        <v>53763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</row>
    <row r="18" spans="1:136" x14ac:dyDescent="0.2">
      <c r="A18" s="25" t="s">
        <v>224</v>
      </c>
      <c r="B18" s="36" t="s">
        <v>225</v>
      </c>
      <c r="C18" s="111">
        <v>0</v>
      </c>
      <c r="D18" s="111">
        <v>0</v>
      </c>
      <c r="E18" s="111">
        <v>0</v>
      </c>
      <c r="F18" s="111">
        <v>0</v>
      </c>
      <c r="G18" s="111">
        <f t="shared" si="3"/>
        <v>0</v>
      </c>
      <c r="H18" s="111">
        <v>0</v>
      </c>
      <c r="I18" s="111">
        <v>0</v>
      </c>
      <c r="J18" s="111">
        <f t="shared" si="4"/>
        <v>0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</row>
    <row r="19" spans="1:136" ht="11.25" customHeight="1" x14ac:dyDescent="0.2">
      <c r="A19" s="25" t="s">
        <v>226</v>
      </c>
      <c r="B19" s="36" t="s">
        <v>227</v>
      </c>
      <c r="C19" s="111">
        <v>50158</v>
      </c>
      <c r="D19" s="111">
        <v>2</v>
      </c>
      <c r="E19" s="111">
        <v>0</v>
      </c>
      <c r="F19" s="111">
        <v>0</v>
      </c>
      <c r="G19" s="111">
        <f t="shared" si="3"/>
        <v>50160</v>
      </c>
      <c r="H19" s="111">
        <v>3610</v>
      </c>
      <c r="I19" s="111">
        <v>0</v>
      </c>
      <c r="J19" s="111">
        <f t="shared" si="4"/>
        <v>53770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</row>
    <row r="20" spans="1:136" x14ac:dyDescent="0.2">
      <c r="A20" s="25" t="s">
        <v>228</v>
      </c>
      <c r="B20" s="36" t="s">
        <v>229</v>
      </c>
      <c r="C20" s="110">
        <v>0</v>
      </c>
      <c r="D20" s="110">
        <v>0</v>
      </c>
      <c r="E20" s="110">
        <v>0</v>
      </c>
      <c r="F20" s="110">
        <v>0</v>
      </c>
      <c r="G20" s="110">
        <f t="shared" si="3"/>
        <v>0</v>
      </c>
      <c r="H20" s="110">
        <v>0</v>
      </c>
      <c r="I20" s="110">
        <v>-7</v>
      </c>
      <c r="J20" s="110">
        <f t="shared" si="4"/>
        <v>-7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</row>
    <row r="21" spans="1:136" x14ac:dyDescent="0.2">
      <c r="A21" s="186" t="s">
        <v>33</v>
      </c>
      <c r="B21" s="187" t="s">
        <v>34</v>
      </c>
      <c r="C21" s="31">
        <f>+C22+C23</f>
        <v>99714</v>
      </c>
      <c r="D21" s="29">
        <f>+D22+D23</f>
        <v>50722</v>
      </c>
      <c r="E21" s="28">
        <f>+E22+E23</f>
        <v>0</v>
      </c>
      <c r="F21" s="29">
        <f>+F22+F23</f>
        <v>0</v>
      </c>
      <c r="G21" s="30">
        <f t="shared" si="3"/>
        <v>150436</v>
      </c>
      <c r="H21" s="29">
        <f>+H22+H23</f>
        <v>168426</v>
      </c>
      <c r="I21" s="29">
        <f>+I22+I23</f>
        <v>0</v>
      </c>
      <c r="J21" s="31">
        <f t="shared" si="4"/>
        <v>318862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</row>
    <row r="22" spans="1:136" x14ac:dyDescent="0.2">
      <c r="A22" s="25" t="s">
        <v>230</v>
      </c>
      <c r="B22" s="36" t="s">
        <v>231</v>
      </c>
      <c r="C22" s="111">
        <v>69769</v>
      </c>
      <c r="D22" s="111">
        <v>13365</v>
      </c>
      <c r="E22" s="111">
        <v>0</v>
      </c>
      <c r="F22" s="111">
        <v>0</v>
      </c>
      <c r="G22" s="111">
        <f t="shared" si="3"/>
        <v>83134</v>
      </c>
      <c r="H22" s="111">
        <v>129090</v>
      </c>
      <c r="I22" s="111">
        <v>0</v>
      </c>
      <c r="J22" s="111">
        <f t="shared" si="4"/>
        <v>212224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</row>
    <row r="23" spans="1:136" x14ac:dyDescent="0.2">
      <c r="A23" s="25" t="s">
        <v>232</v>
      </c>
      <c r="B23" s="36" t="s">
        <v>233</v>
      </c>
      <c r="C23" s="110">
        <v>29945</v>
      </c>
      <c r="D23" s="110">
        <v>37357</v>
      </c>
      <c r="E23" s="110">
        <v>0</v>
      </c>
      <c r="F23" s="110">
        <v>0</v>
      </c>
      <c r="G23" s="110">
        <f t="shared" si="3"/>
        <v>67302</v>
      </c>
      <c r="H23" s="110">
        <v>39336</v>
      </c>
      <c r="I23" s="110">
        <v>0</v>
      </c>
      <c r="J23" s="110">
        <f t="shared" si="4"/>
        <v>106638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</row>
    <row r="24" spans="1:136" x14ac:dyDescent="0.2">
      <c r="A24" s="186" t="s">
        <v>35</v>
      </c>
      <c r="B24" s="187" t="s">
        <v>23</v>
      </c>
      <c r="C24" s="109">
        <f t="shared" ref="C24:J24" si="5">+C25+C28+C31</f>
        <v>288064</v>
      </c>
      <c r="D24" s="95">
        <f t="shared" si="5"/>
        <v>2933</v>
      </c>
      <c r="E24" s="105">
        <f t="shared" si="5"/>
        <v>0</v>
      </c>
      <c r="F24" s="95">
        <f t="shared" si="5"/>
        <v>-116546</v>
      </c>
      <c r="G24" s="106">
        <f t="shared" si="5"/>
        <v>174451</v>
      </c>
      <c r="H24" s="95">
        <f t="shared" si="5"/>
        <v>206</v>
      </c>
      <c r="I24" s="95">
        <f t="shared" si="5"/>
        <v>-138816</v>
      </c>
      <c r="J24" s="109">
        <f t="shared" si="5"/>
        <v>35841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</row>
    <row r="25" spans="1:136" x14ac:dyDescent="0.2">
      <c r="A25" s="25" t="s">
        <v>234</v>
      </c>
      <c r="B25" s="36" t="s">
        <v>235</v>
      </c>
      <c r="C25" s="31">
        <f t="shared" ref="C25:J25" si="6">+C26+C27</f>
        <v>0</v>
      </c>
      <c r="D25" s="29">
        <f t="shared" si="6"/>
        <v>0</v>
      </c>
      <c r="E25" s="28">
        <f t="shared" si="6"/>
        <v>0</v>
      </c>
      <c r="F25" s="29">
        <f t="shared" si="6"/>
        <v>0</v>
      </c>
      <c r="G25" s="30">
        <f t="shared" si="6"/>
        <v>0</v>
      </c>
      <c r="H25" s="29">
        <f t="shared" si="6"/>
        <v>1</v>
      </c>
      <c r="I25" s="29">
        <f t="shared" si="6"/>
        <v>0</v>
      </c>
      <c r="J25" s="31">
        <f t="shared" si="6"/>
        <v>1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</row>
    <row r="26" spans="1:136" x14ac:dyDescent="0.2">
      <c r="A26" s="25" t="s">
        <v>236</v>
      </c>
      <c r="B26" s="37" t="s">
        <v>168</v>
      </c>
      <c r="C26" s="31">
        <v>0</v>
      </c>
      <c r="D26" s="29">
        <v>0</v>
      </c>
      <c r="E26" s="28">
        <v>0</v>
      </c>
      <c r="F26" s="29">
        <v>0</v>
      </c>
      <c r="G26" s="30">
        <f>SUM(C26:F26)</f>
        <v>0</v>
      </c>
      <c r="H26" s="29">
        <v>1</v>
      </c>
      <c r="I26" s="29">
        <v>0</v>
      </c>
      <c r="J26" s="31">
        <f>SUM(G26:I26)</f>
        <v>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</row>
    <row r="27" spans="1:136" x14ac:dyDescent="0.2">
      <c r="A27" s="25" t="s">
        <v>237</v>
      </c>
      <c r="B27" s="37" t="s">
        <v>170</v>
      </c>
      <c r="C27" s="31">
        <v>0</v>
      </c>
      <c r="D27" s="29">
        <v>0</v>
      </c>
      <c r="E27" s="28">
        <v>0</v>
      </c>
      <c r="F27" s="29">
        <v>0</v>
      </c>
      <c r="G27" s="30">
        <f>SUM(C27:F27)</f>
        <v>0</v>
      </c>
      <c r="H27" s="29">
        <v>0</v>
      </c>
      <c r="I27" s="29">
        <v>0</v>
      </c>
      <c r="J27" s="31">
        <f>SUM(G27:I27)</f>
        <v>0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</row>
    <row r="28" spans="1:136" x14ac:dyDescent="0.2">
      <c r="A28" s="25" t="s">
        <v>238</v>
      </c>
      <c r="B28" s="36" t="s">
        <v>239</v>
      </c>
      <c r="C28" s="31">
        <f t="shared" ref="C28:J28" si="7">+C29+C30</f>
        <v>35827</v>
      </c>
      <c r="D28" s="29">
        <f t="shared" si="7"/>
        <v>0</v>
      </c>
      <c r="E28" s="28">
        <f t="shared" si="7"/>
        <v>0</v>
      </c>
      <c r="F28" s="29">
        <f t="shared" si="7"/>
        <v>0</v>
      </c>
      <c r="G28" s="30">
        <f t="shared" si="7"/>
        <v>35827</v>
      </c>
      <c r="H28" s="29">
        <f t="shared" si="7"/>
        <v>13</v>
      </c>
      <c r="I28" s="29">
        <f t="shared" si="7"/>
        <v>0</v>
      </c>
      <c r="J28" s="31">
        <f t="shared" si="7"/>
        <v>35840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</row>
    <row r="29" spans="1:136" x14ac:dyDescent="0.2">
      <c r="A29" s="25" t="s">
        <v>240</v>
      </c>
      <c r="B29" s="37" t="s">
        <v>168</v>
      </c>
      <c r="C29" s="31">
        <v>35827</v>
      </c>
      <c r="D29" s="29">
        <v>0</v>
      </c>
      <c r="E29" s="28">
        <v>0</v>
      </c>
      <c r="F29" s="29">
        <v>0</v>
      </c>
      <c r="G29" s="30">
        <f>SUM(C29:F29)</f>
        <v>35827</v>
      </c>
      <c r="H29" s="29">
        <v>13</v>
      </c>
      <c r="I29" s="29">
        <v>0</v>
      </c>
      <c r="J29" s="31">
        <f>SUM(G29:I29)</f>
        <v>35840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</row>
    <row r="30" spans="1:136" x14ac:dyDescent="0.2">
      <c r="A30" s="25" t="s">
        <v>241</v>
      </c>
      <c r="B30" s="37" t="s">
        <v>170</v>
      </c>
      <c r="C30" s="31">
        <v>0</v>
      </c>
      <c r="D30" s="29">
        <v>0</v>
      </c>
      <c r="E30" s="28">
        <v>0</v>
      </c>
      <c r="F30" s="29">
        <v>0</v>
      </c>
      <c r="G30" s="30">
        <f>SUM(C30:F30)</f>
        <v>0</v>
      </c>
      <c r="H30" s="29">
        <v>0</v>
      </c>
      <c r="I30" s="29">
        <v>0</v>
      </c>
      <c r="J30" s="31">
        <f>SUM(G30:I30)</f>
        <v>0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</row>
    <row r="31" spans="1:136" x14ac:dyDescent="0.2">
      <c r="A31" s="25" t="s">
        <v>242</v>
      </c>
      <c r="B31" s="36" t="s">
        <v>243</v>
      </c>
      <c r="C31" s="31">
        <f t="shared" ref="C31:J31" si="8">+C32+C33</f>
        <v>252237</v>
      </c>
      <c r="D31" s="29">
        <f t="shared" si="8"/>
        <v>2933</v>
      </c>
      <c r="E31" s="28">
        <f t="shared" si="8"/>
        <v>0</v>
      </c>
      <c r="F31" s="29">
        <f t="shared" si="8"/>
        <v>-116546</v>
      </c>
      <c r="G31" s="30">
        <f t="shared" si="8"/>
        <v>138624</v>
      </c>
      <c r="H31" s="29">
        <f t="shared" si="8"/>
        <v>192</v>
      </c>
      <c r="I31" s="29">
        <f t="shared" si="8"/>
        <v>-138816</v>
      </c>
      <c r="J31" s="31">
        <f t="shared" si="8"/>
        <v>0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</row>
    <row r="32" spans="1:136" x14ac:dyDescent="0.2">
      <c r="A32" s="25" t="s">
        <v>244</v>
      </c>
      <c r="B32" s="37" t="s">
        <v>168</v>
      </c>
      <c r="C32" s="31">
        <v>200775</v>
      </c>
      <c r="D32" s="29">
        <v>573</v>
      </c>
      <c r="E32" s="28">
        <v>0</v>
      </c>
      <c r="F32" s="29">
        <v>-94199</v>
      </c>
      <c r="G32" s="30">
        <f t="shared" ref="G32:G37" si="9">SUM(C32:F32)</f>
        <v>107149</v>
      </c>
      <c r="H32" s="29">
        <v>192</v>
      </c>
      <c r="I32" s="29">
        <v>-107341</v>
      </c>
      <c r="J32" s="31">
        <f t="shared" ref="J32:J37" si="10">SUM(G32:I32)</f>
        <v>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</row>
    <row r="33" spans="1:136" x14ac:dyDescent="0.2">
      <c r="A33" s="25" t="s">
        <v>245</v>
      </c>
      <c r="B33" s="37" t="s">
        <v>170</v>
      </c>
      <c r="C33" s="38">
        <v>51462</v>
      </c>
      <c r="D33" s="33">
        <v>2360</v>
      </c>
      <c r="E33" s="32">
        <v>0</v>
      </c>
      <c r="F33" s="33">
        <v>-22347</v>
      </c>
      <c r="G33" s="39">
        <f t="shared" si="9"/>
        <v>31475</v>
      </c>
      <c r="H33" s="33">
        <v>0</v>
      </c>
      <c r="I33" s="33">
        <v>-31475</v>
      </c>
      <c r="J33" s="38">
        <f t="shared" si="10"/>
        <v>0</v>
      </c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</row>
    <row r="34" spans="1:136" x14ac:dyDescent="0.2">
      <c r="A34" s="186" t="s">
        <v>36</v>
      </c>
      <c r="B34" s="187" t="s">
        <v>37</v>
      </c>
      <c r="C34" s="31">
        <f>+C35+C36+C37</f>
        <v>489843</v>
      </c>
      <c r="D34" s="29">
        <f>+D35+D36+D37</f>
        <v>2</v>
      </c>
      <c r="E34" s="28">
        <f>+E35+E36+E37</f>
        <v>223019</v>
      </c>
      <c r="F34" s="29">
        <f>+F35+F36+F37</f>
        <v>0</v>
      </c>
      <c r="G34" s="30">
        <f t="shared" si="9"/>
        <v>712864</v>
      </c>
      <c r="H34" s="29">
        <f>+H35+H36+H37</f>
        <v>109</v>
      </c>
      <c r="I34" s="29">
        <f>+I35+I36+I37</f>
        <v>0</v>
      </c>
      <c r="J34" s="31">
        <f t="shared" si="10"/>
        <v>712973</v>
      </c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</row>
    <row r="35" spans="1:136" x14ac:dyDescent="0.2">
      <c r="A35" s="25" t="s">
        <v>246</v>
      </c>
      <c r="B35" s="36" t="s">
        <v>247</v>
      </c>
      <c r="C35" s="111">
        <v>489680</v>
      </c>
      <c r="D35" s="111">
        <v>0</v>
      </c>
      <c r="E35" s="111">
        <v>223019</v>
      </c>
      <c r="F35" s="111">
        <v>0</v>
      </c>
      <c r="G35" s="111">
        <f t="shared" si="9"/>
        <v>712699</v>
      </c>
      <c r="H35" s="111">
        <v>1</v>
      </c>
      <c r="I35" s="111">
        <v>0</v>
      </c>
      <c r="J35" s="111">
        <f t="shared" si="10"/>
        <v>712700</v>
      </c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</row>
    <row r="36" spans="1:136" x14ac:dyDescent="0.2">
      <c r="A36" s="25" t="s">
        <v>248</v>
      </c>
      <c r="B36" s="36" t="s">
        <v>249</v>
      </c>
      <c r="C36" s="111">
        <v>0</v>
      </c>
      <c r="D36" s="111">
        <v>0</v>
      </c>
      <c r="E36" s="111">
        <v>0</v>
      </c>
      <c r="F36" s="111">
        <v>0</v>
      </c>
      <c r="G36" s="111">
        <f t="shared" si="9"/>
        <v>0</v>
      </c>
      <c r="H36" s="111">
        <v>0</v>
      </c>
      <c r="I36" s="111">
        <v>0</v>
      </c>
      <c r="J36" s="111">
        <f t="shared" si="10"/>
        <v>0</v>
      </c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</row>
    <row r="37" spans="1:136" x14ac:dyDescent="0.2">
      <c r="A37" s="25" t="s">
        <v>250</v>
      </c>
      <c r="B37" s="36" t="s">
        <v>251</v>
      </c>
      <c r="C37" s="110">
        <v>163</v>
      </c>
      <c r="D37" s="110">
        <v>2</v>
      </c>
      <c r="E37" s="110">
        <v>0</v>
      </c>
      <c r="F37" s="110">
        <v>0</v>
      </c>
      <c r="G37" s="110">
        <f t="shared" si="9"/>
        <v>165</v>
      </c>
      <c r="H37" s="110">
        <v>108</v>
      </c>
      <c r="I37" s="110">
        <v>0</v>
      </c>
      <c r="J37" s="110">
        <f t="shared" si="10"/>
        <v>273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</row>
    <row r="38" spans="1:136" x14ac:dyDescent="0.2">
      <c r="A38" s="186" t="s">
        <v>38</v>
      </c>
      <c r="B38" s="187" t="s">
        <v>39</v>
      </c>
      <c r="C38" s="109">
        <f t="shared" ref="C38:J38" si="11">+C39+C40</f>
        <v>75655</v>
      </c>
      <c r="D38" s="95">
        <f t="shared" si="11"/>
        <v>34298</v>
      </c>
      <c r="E38" s="105">
        <f t="shared" si="11"/>
        <v>592</v>
      </c>
      <c r="F38" s="95">
        <f t="shared" si="11"/>
        <v>-1</v>
      </c>
      <c r="G38" s="106">
        <f t="shared" si="11"/>
        <v>110544</v>
      </c>
      <c r="H38" s="95">
        <f t="shared" si="11"/>
        <v>30190</v>
      </c>
      <c r="I38" s="95">
        <f t="shared" si="11"/>
        <v>-9</v>
      </c>
      <c r="J38" s="109">
        <f t="shared" si="11"/>
        <v>140725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</row>
    <row r="39" spans="1:136" x14ac:dyDescent="0.2">
      <c r="A39" s="25" t="s">
        <v>252</v>
      </c>
      <c r="B39" s="36" t="s">
        <v>253</v>
      </c>
      <c r="C39" s="31">
        <v>1</v>
      </c>
      <c r="D39" s="29">
        <v>0</v>
      </c>
      <c r="E39" s="28">
        <v>0</v>
      </c>
      <c r="F39" s="29">
        <v>0</v>
      </c>
      <c r="G39" s="30">
        <f>SUM(C39:F39)</f>
        <v>1</v>
      </c>
      <c r="H39" s="29">
        <v>29</v>
      </c>
      <c r="I39" s="29">
        <v>0</v>
      </c>
      <c r="J39" s="31">
        <f>SUM(G39:I39)</f>
        <v>30</v>
      </c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</row>
    <row r="40" spans="1:136" x14ac:dyDescent="0.2">
      <c r="A40" s="25" t="s">
        <v>254</v>
      </c>
      <c r="B40" s="36" t="s">
        <v>255</v>
      </c>
      <c r="C40" s="31">
        <f t="shared" ref="C40:J40" si="12">+C41+C42</f>
        <v>75654</v>
      </c>
      <c r="D40" s="29">
        <f t="shared" si="12"/>
        <v>34298</v>
      </c>
      <c r="E40" s="28">
        <f t="shared" si="12"/>
        <v>592</v>
      </c>
      <c r="F40" s="29">
        <f t="shared" si="12"/>
        <v>-1</v>
      </c>
      <c r="G40" s="30">
        <f t="shared" si="12"/>
        <v>110543</v>
      </c>
      <c r="H40" s="29">
        <f t="shared" si="12"/>
        <v>30161</v>
      </c>
      <c r="I40" s="29">
        <f t="shared" si="12"/>
        <v>-9</v>
      </c>
      <c r="J40" s="31">
        <f t="shared" si="12"/>
        <v>140695</v>
      </c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</row>
    <row r="41" spans="1:136" x14ac:dyDescent="0.2">
      <c r="A41" s="25" t="s">
        <v>256</v>
      </c>
      <c r="B41" s="37" t="s">
        <v>257</v>
      </c>
      <c r="C41" s="31">
        <v>19557</v>
      </c>
      <c r="D41" s="29">
        <v>964</v>
      </c>
      <c r="E41" s="28">
        <v>592</v>
      </c>
      <c r="F41" s="29">
        <v>-1</v>
      </c>
      <c r="G41" s="30">
        <f>SUM(C41:F41)</f>
        <v>21112</v>
      </c>
      <c r="H41" s="29">
        <v>14378</v>
      </c>
      <c r="I41" s="29">
        <v>-9</v>
      </c>
      <c r="J41" s="31">
        <f>SUM(G41:I41)</f>
        <v>35481</v>
      </c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</row>
    <row r="42" spans="1:136" x14ac:dyDescent="0.2">
      <c r="A42" s="25" t="s">
        <v>258</v>
      </c>
      <c r="B42" s="188" t="s">
        <v>259</v>
      </c>
      <c r="C42" s="33">
        <v>56097</v>
      </c>
      <c r="D42" s="29">
        <v>33334</v>
      </c>
      <c r="E42" s="28">
        <v>0</v>
      </c>
      <c r="F42" s="33">
        <v>0</v>
      </c>
      <c r="G42" s="30">
        <f>SUM(C42:F42)</f>
        <v>89431</v>
      </c>
      <c r="H42" s="29">
        <v>15783</v>
      </c>
      <c r="I42" s="33">
        <v>0</v>
      </c>
      <c r="J42" s="31">
        <f>SUM(G42:I42)</f>
        <v>105214</v>
      </c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</row>
    <row r="43" spans="1:136" x14ac:dyDescent="0.2">
      <c r="A43" s="189">
        <v>3</v>
      </c>
      <c r="B43" s="190" t="s">
        <v>260</v>
      </c>
      <c r="C43" s="123">
        <f>SUM(C44:C47)</f>
        <v>10827</v>
      </c>
      <c r="D43" s="123">
        <f t="shared" ref="D43:J43" si="13">SUM(D44:D47)</f>
        <v>408</v>
      </c>
      <c r="E43" s="123">
        <f t="shared" si="13"/>
        <v>434</v>
      </c>
      <c r="F43" s="123">
        <f t="shared" si="13"/>
        <v>0</v>
      </c>
      <c r="G43" s="101">
        <f t="shared" si="13"/>
        <v>11669</v>
      </c>
      <c r="H43" s="123">
        <f t="shared" si="13"/>
        <v>68781</v>
      </c>
      <c r="I43" s="124">
        <f t="shared" si="13"/>
        <v>0</v>
      </c>
      <c r="J43" s="102">
        <f t="shared" si="13"/>
        <v>80450</v>
      </c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</row>
    <row r="44" spans="1:136" x14ac:dyDescent="0.2">
      <c r="A44" s="191" t="s">
        <v>45</v>
      </c>
      <c r="B44" s="192" t="s">
        <v>46</v>
      </c>
      <c r="C44" s="95">
        <v>10771</v>
      </c>
      <c r="D44" s="95">
        <v>408</v>
      </c>
      <c r="E44" s="95">
        <v>434</v>
      </c>
      <c r="F44" s="95">
        <v>0</v>
      </c>
      <c r="G44" s="28">
        <f>SUM(C44:F44)</f>
        <v>11613</v>
      </c>
      <c r="H44" s="95">
        <v>67215</v>
      </c>
      <c r="I44" s="109">
        <v>0</v>
      </c>
      <c r="J44" s="29">
        <f>SUM(G44:I44)</f>
        <v>78828</v>
      </c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</row>
    <row r="45" spans="1:136" x14ac:dyDescent="0.2">
      <c r="A45" s="157" t="s">
        <v>47</v>
      </c>
      <c r="B45" s="36" t="s">
        <v>48</v>
      </c>
      <c r="C45" s="29">
        <v>0</v>
      </c>
      <c r="D45" s="29">
        <v>0</v>
      </c>
      <c r="E45" s="29">
        <v>0</v>
      </c>
      <c r="F45" s="29">
        <v>0</v>
      </c>
      <c r="G45" s="28">
        <f>SUM(C45:F45)</f>
        <v>0</v>
      </c>
      <c r="H45" s="29">
        <v>0</v>
      </c>
      <c r="I45" s="31">
        <v>0</v>
      </c>
      <c r="J45" s="29">
        <f>SUM(G45:I45)</f>
        <v>0</v>
      </c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</row>
    <row r="46" spans="1:136" x14ac:dyDescent="0.2">
      <c r="A46" s="157" t="s">
        <v>49</v>
      </c>
      <c r="B46" s="36" t="s">
        <v>50</v>
      </c>
      <c r="C46" s="29">
        <v>10</v>
      </c>
      <c r="D46" s="29">
        <v>0</v>
      </c>
      <c r="E46" s="29">
        <v>0</v>
      </c>
      <c r="F46" s="29">
        <v>0</v>
      </c>
      <c r="G46" s="28">
        <f>SUM(C46:F46)</f>
        <v>10</v>
      </c>
      <c r="H46" s="29">
        <v>43</v>
      </c>
      <c r="I46" s="31">
        <v>0</v>
      </c>
      <c r="J46" s="29">
        <f>SUM(G46:I46)</f>
        <v>53</v>
      </c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</row>
    <row r="47" spans="1:136" x14ac:dyDescent="0.2">
      <c r="A47" s="157" t="s">
        <v>51</v>
      </c>
      <c r="B47" s="36" t="s">
        <v>52</v>
      </c>
      <c r="C47" s="29">
        <v>46</v>
      </c>
      <c r="D47" s="29">
        <v>0</v>
      </c>
      <c r="E47" s="29">
        <v>0</v>
      </c>
      <c r="F47" s="29">
        <v>0</v>
      </c>
      <c r="G47" s="28">
        <f>SUM(C47:F47)</f>
        <v>46</v>
      </c>
      <c r="H47" s="29">
        <v>1523</v>
      </c>
      <c r="I47" s="31">
        <v>0</v>
      </c>
      <c r="J47" s="29">
        <f>SUM(G47:I47)</f>
        <v>1569</v>
      </c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</row>
    <row r="48" spans="1:136" x14ac:dyDescent="0.2">
      <c r="A48" s="193"/>
      <c r="B48" s="194" t="s">
        <v>261</v>
      </c>
      <c r="C48" s="125">
        <v>-69268</v>
      </c>
      <c r="D48" s="125">
        <v>2226</v>
      </c>
      <c r="E48" s="125">
        <v>-1373</v>
      </c>
      <c r="F48" s="125">
        <v>0</v>
      </c>
      <c r="G48" s="125">
        <v>-68415</v>
      </c>
      <c r="H48" s="125">
        <v>18641</v>
      </c>
      <c r="I48" s="125">
        <v>0</v>
      </c>
      <c r="J48" s="125">
        <v>-49774</v>
      </c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12"/>
      <c r="EB48" s="12"/>
      <c r="EC48" s="12"/>
      <c r="ED48" s="12"/>
      <c r="EE48" s="12"/>
      <c r="EF48" s="12"/>
    </row>
    <row r="49" spans="1:130" ht="12.75" customHeight="1" x14ac:dyDescent="0.2">
      <c r="A49" s="41"/>
      <c r="B49" s="42"/>
      <c r="C49" s="12"/>
      <c r="D49" s="12"/>
      <c r="E49" s="12"/>
      <c r="F49" s="12"/>
      <c r="G49" s="12"/>
      <c r="H49" s="12"/>
      <c r="I49" s="12"/>
      <c r="J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2.75" customHeight="1" x14ac:dyDescent="0.2">
      <c r="A50" s="41"/>
      <c r="B50" s="43"/>
      <c r="C50" s="15"/>
      <c r="D50" s="15"/>
      <c r="E50" s="15"/>
      <c r="F50" s="15"/>
      <c r="G50" s="15"/>
      <c r="H50" s="15"/>
      <c r="I50" s="15"/>
      <c r="J50" s="15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</row>
    <row r="51" spans="1:130" ht="12.75" customHeight="1" x14ac:dyDescent="0.2">
      <c r="A51" s="44"/>
      <c r="B51" s="45"/>
      <c r="C51" s="12"/>
      <c r="D51" s="12"/>
      <c r="E51" s="12"/>
      <c r="F51" s="12"/>
      <c r="G51" s="12"/>
      <c r="H51" s="12"/>
      <c r="I51" s="12"/>
      <c r="J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</row>
    <row r="52" spans="1:130" ht="12.75" customHeight="1" x14ac:dyDescent="0.2">
      <c r="A52" s="41"/>
      <c r="B52" s="46"/>
      <c r="C52" s="12"/>
      <c r="D52" s="12"/>
      <c r="E52" s="12"/>
      <c r="F52" s="12"/>
      <c r="G52" s="12"/>
      <c r="H52" s="12"/>
      <c r="I52" s="12"/>
      <c r="J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</row>
    <row r="53" spans="1:130" ht="12.75" customHeight="1" x14ac:dyDescent="0.2">
      <c r="A53" s="44"/>
      <c r="B53" s="60"/>
      <c r="C53" s="12"/>
      <c r="D53" s="12"/>
      <c r="E53" s="12"/>
      <c r="F53" s="12"/>
      <c r="G53" s="12"/>
      <c r="H53" s="12"/>
      <c r="I53" s="12"/>
      <c r="J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</row>
    <row r="54" spans="1:130" ht="12.75" customHeight="1" x14ac:dyDescent="0.2">
      <c r="A54" s="44"/>
      <c r="B54" s="46"/>
      <c r="C54" s="12"/>
      <c r="D54" s="12"/>
      <c r="E54" s="12"/>
      <c r="F54" s="12"/>
      <c r="G54" s="12"/>
      <c r="H54" s="12"/>
      <c r="I54" s="12"/>
      <c r="J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</row>
    <row r="55" spans="1:130" ht="12.75" customHeight="1" x14ac:dyDescent="0.2">
      <c r="A55" s="47"/>
      <c r="B55" s="46"/>
      <c r="C55" s="12"/>
      <c r="D55" s="12"/>
      <c r="E55" s="12"/>
      <c r="F55" s="12"/>
      <c r="G55" s="12"/>
      <c r="H55" s="12"/>
      <c r="I55" s="12"/>
      <c r="J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</row>
    <row r="56" spans="1:130" ht="12.75" customHeight="1" x14ac:dyDescent="0.2">
      <c r="A56" s="47"/>
      <c r="B56" s="46"/>
      <c r="C56" s="12"/>
      <c r="D56" s="12"/>
      <c r="E56" s="12"/>
      <c r="F56" s="12"/>
      <c r="G56" s="12"/>
      <c r="H56" s="12"/>
      <c r="I56" s="12"/>
      <c r="J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</row>
    <row r="57" spans="1:130" ht="12.75" customHeight="1" x14ac:dyDescent="0.2">
      <c r="A57" s="47"/>
      <c r="B57" s="46"/>
      <c r="C57" s="12"/>
      <c r="D57" s="12"/>
      <c r="E57" s="12"/>
      <c r="F57" s="12"/>
      <c r="G57" s="12"/>
      <c r="H57" s="12"/>
      <c r="I57" s="12"/>
      <c r="J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2.75" customHeight="1" x14ac:dyDescent="0.2">
      <c r="A58" s="41"/>
      <c r="B58" s="46"/>
      <c r="C58" s="12"/>
      <c r="D58" s="12"/>
      <c r="E58" s="12"/>
      <c r="F58" s="12"/>
      <c r="G58" s="12"/>
      <c r="H58" s="12"/>
      <c r="I58" s="12"/>
      <c r="J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</row>
    <row r="59" spans="1:130" ht="12.75" customHeight="1" x14ac:dyDescent="0.2">
      <c r="A59" s="47"/>
      <c r="B59" s="46"/>
      <c r="C59" s="12"/>
      <c r="D59" s="12"/>
      <c r="E59" s="12"/>
      <c r="F59" s="12"/>
      <c r="G59" s="12"/>
      <c r="H59" s="12"/>
      <c r="I59" s="12"/>
      <c r="J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</row>
    <row r="60" spans="1:130" ht="12.75" customHeight="1" x14ac:dyDescent="0.2">
      <c r="A60" s="47"/>
      <c r="B60" s="46"/>
      <c r="C60" s="12"/>
      <c r="D60" s="12"/>
      <c r="E60" s="12"/>
      <c r="F60" s="12"/>
      <c r="G60" s="12"/>
      <c r="H60" s="12"/>
      <c r="I60" s="12"/>
      <c r="J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</row>
    <row r="61" spans="1:130" ht="12.75" customHeight="1" x14ac:dyDescent="0.2">
      <c r="A61" s="47"/>
      <c r="B61" s="48"/>
      <c r="C61" s="12"/>
      <c r="D61" s="12"/>
      <c r="E61" s="12"/>
      <c r="F61" s="12"/>
      <c r="G61" s="12"/>
      <c r="H61" s="12"/>
      <c r="I61" s="12"/>
      <c r="J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</row>
    <row r="62" spans="1:130" ht="12.75" customHeight="1" x14ac:dyDescent="0.2">
      <c r="A62" s="49"/>
      <c r="B62" s="50"/>
      <c r="C62" s="12"/>
      <c r="D62" s="12"/>
      <c r="E62" s="12"/>
      <c r="F62" s="12"/>
      <c r="G62" s="12"/>
      <c r="H62" s="12"/>
      <c r="I62" s="12"/>
      <c r="J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</row>
    <row r="63" spans="1:130" ht="12.75" customHeight="1" x14ac:dyDescent="0.2">
      <c r="A63" s="51"/>
      <c r="B63" s="50"/>
      <c r="C63" s="12"/>
      <c r="D63" s="12"/>
      <c r="E63" s="12"/>
      <c r="F63" s="12"/>
      <c r="G63" s="12"/>
      <c r="H63" s="12"/>
      <c r="I63" s="12"/>
      <c r="J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</row>
    <row r="64" spans="1:130" ht="12.75" customHeight="1" x14ac:dyDescent="0.2">
      <c r="A64" s="44"/>
      <c r="B64" s="46"/>
      <c r="C64" s="12"/>
      <c r="D64" s="12"/>
      <c r="E64" s="12"/>
      <c r="F64" s="12"/>
      <c r="G64" s="12"/>
      <c r="H64" s="12"/>
      <c r="I64" s="12"/>
      <c r="J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</row>
    <row r="65" spans="1:130" ht="12.75" customHeight="1" x14ac:dyDescent="0.2">
      <c r="A65" s="41"/>
      <c r="B65" s="46"/>
      <c r="C65" s="12"/>
      <c r="D65" s="12"/>
      <c r="E65" s="12"/>
      <c r="F65" s="12"/>
      <c r="G65" s="12"/>
      <c r="H65" s="12"/>
      <c r="I65" s="12"/>
      <c r="J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</row>
    <row r="66" spans="1:130" ht="12.75" customHeight="1" x14ac:dyDescent="0.2">
      <c r="A66" s="44"/>
      <c r="B66" s="46"/>
      <c r="C66" s="12"/>
      <c r="D66" s="12"/>
      <c r="E66" s="12"/>
      <c r="F66" s="12"/>
      <c r="G66" s="12"/>
      <c r="H66" s="12"/>
      <c r="I66" s="12"/>
      <c r="J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</row>
    <row r="67" spans="1:130" ht="12.75" customHeight="1" x14ac:dyDescent="0.2">
      <c r="A67" s="44"/>
      <c r="B67" s="46"/>
      <c r="C67" s="12"/>
      <c r="D67" s="12"/>
      <c r="E67" s="12"/>
      <c r="F67" s="12"/>
      <c r="G67" s="12"/>
      <c r="H67" s="12"/>
      <c r="I67" s="12"/>
      <c r="J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</row>
    <row r="68" spans="1:130" ht="12.75" customHeight="1" x14ac:dyDescent="0.2">
      <c r="A68" s="41"/>
      <c r="B68" s="52"/>
      <c r="C68" s="12"/>
      <c r="D68" s="12"/>
      <c r="E68" s="12"/>
      <c r="F68" s="12"/>
      <c r="G68" s="12"/>
      <c r="H68" s="12"/>
      <c r="I68" s="12"/>
      <c r="J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</row>
    <row r="69" spans="1:130" ht="12.75" customHeight="1" x14ac:dyDescent="0.2">
      <c r="A69" s="44"/>
      <c r="B69" s="52"/>
      <c r="C69" s="12"/>
      <c r="D69" s="12"/>
      <c r="E69" s="12"/>
      <c r="F69" s="12"/>
      <c r="G69" s="12"/>
      <c r="H69" s="12"/>
      <c r="I69" s="12"/>
      <c r="J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</row>
    <row r="70" spans="1:130" ht="12.75" customHeight="1" x14ac:dyDescent="0.2">
      <c r="A70" s="47"/>
      <c r="B70" s="52"/>
      <c r="C70" s="12"/>
      <c r="D70" s="12"/>
      <c r="E70" s="12"/>
      <c r="F70" s="12"/>
      <c r="G70" s="12"/>
      <c r="H70" s="12"/>
      <c r="I70" s="12"/>
      <c r="J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</row>
    <row r="71" spans="1:130" ht="12.75" customHeight="1" x14ac:dyDescent="0.2">
      <c r="A71" s="41"/>
      <c r="B71" s="52"/>
      <c r="C71" s="12"/>
      <c r="D71" s="12"/>
      <c r="E71" s="12"/>
      <c r="F71" s="12"/>
      <c r="G71" s="12"/>
      <c r="H71" s="12"/>
      <c r="I71" s="12"/>
      <c r="J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</row>
    <row r="72" spans="1:130" ht="12.75" customHeight="1" x14ac:dyDescent="0.2">
      <c r="A72" s="47"/>
      <c r="B72" s="52"/>
      <c r="C72" s="12"/>
      <c r="D72" s="12"/>
      <c r="E72" s="12"/>
      <c r="F72" s="12"/>
      <c r="G72" s="12"/>
      <c r="H72" s="12"/>
      <c r="I72" s="12"/>
      <c r="J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</row>
    <row r="73" spans="1:130" ht="12.75" customHeight="1" x14ac:dyDescent="0.2">
      <c r="A73" s="47"/>
      <c r="B73" s="52"/>
      <c r="C73" s="12"/>
      <c r="D73" s="12"/>
      <c r="E73" s="12"/>
      <c r="F73" s="12"/>
      <c r="G73" s="12"/>
      <c r="H73" s="12"/>
      <c r="I73" s="12"/>
      <c r="J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</row>
    <row r="74" spans="1:130" ht="12.75" customHeight="1" x14ac:dyDescent="0.2">
      <c r="A74" s="41"/>
      <c r="B74" s="52"/>
      <c r="C74" s="12"/>
      <c r="D74" s="12"/>
      <c r="E74" s="12"/>
      <c r="F74" s="12"/>
      <c r="G74" s="12"/>
      <c r="H74" s="12"/>
      <c r="I74" s="12"/>
      <c r="J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</row>
    <row r="75" spans="1:130" ht="12.75" customHeight="1" x14ac:dyDescent="0.2">
      <c r="A75" s="41"/>
      <c r="B75" s="52"/>
      <c r="C75" s="12"/>
      <c r="D75" s="12"/>
      <c r="E75" s="12"/>
      <c r="F75" s="12"/>
      <c r="G75" s="12"/>
      <c r="H75" s="12"/>
      <c r="I75" s="12"/>
      <c r="J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</row>
    <row r="76" spans="1:130" ht="12.75" customHeight="1" x14ac:dyDescent="0.2">
      <c r="A76" s="41"/>
      <c r="B76" s="46"/>
      <c r="C76" s="12"/>
      <c r="D76" s="12"/>
      <c r="E76" s="12"/>
      <c r="F76" s="12"/>
      <c r="G76" s="12"/>
      <c r="H76" s="12"/>
      <c r="I76" s="12"/>
      <c r="J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</row>
    <row r="77" spans="1:130" ht="12.75" customHeight="1" x14ac:dyDescent="0.2">
      <c r="A77" s="41"/>
      <c r="B77" s="46"/>
      <c r="C77" s="12"/>
      <c r="D77" s="12"/>
      <c r="E77" s="12"/>
      <c r="F77" s="12"/>
      <c r="G77" s="12"/>
      <c r="H77" s="12"/>
      <c r="I77" s="12"/>
      <c r="J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12.75" customHeight="1" x14ac:dyDescent="0.2">
      <c r="A78" s="41"/>
      <c r="B78" s="46"/>
      <c r="C78" s="12"/>
      <c r="D78" s="12"/>
      <c r="E78" s="12"/>
      <c r="F78" s="12"/>
      <c r="G78" s="12"/>
      <c r="H78" s="12"/>
      <c r="I78" s="12"/>
      <c r="J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</row>
    <row r="79" spans="1:130" ht="12.75" customHeight="1" x14ac:dyDescent="0.2">
      <c r="A79" s="51"/>
      <c r="B79" s="53"/>
      <c r="C79" s="12"/>
      <c r="D79" s="12"/>
      <c r="E79" s="12"/>
      <c r="F79" s="12"/>
      <c r="G79" s="12"/>
      <c r="H79" s="12"/>
      <c r="I79" s="12"/>
      <c r="J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</row>
    <row r="80" spans="1:130" ht="12.75" customHeight="1" x14ac:dyDescent="0.2">
      <c r="A80" s="41"/>
      <c r="B80" s="46"/>
      <c r="C80" s="12"/>
      <c r="D80" s="12"/>
      <c r="E80" s="12"/>
      <c r="F80" s="12"/>
      <c r="G80" s="12"/>
      <c r="H80" s="12"/>
      <c r="I80" s="12"/>
      <c r="J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</row>
    <row r="81" spans="1:130" ht="12.75" customHeight="1" x14ac:dyDescent="0.2">
      <c r="A81" s="47"/>
      <c r="B81" s="52"/>
      <c r="C81" s="12"/>
      <c r="D81" s="12"/>
      <c r="E81" s="12"/>
      <c r="F81" s="12"/>
      <c r="G81" s="12"/>
      <c r="H81" s="12"/>
      <c r="I81" s="12"/>
      <c r="J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12.75" customHeight="1" x14ac:dyDescent="0.2">
      <c r="A82" s="47"/>
      <c r="B82" s="52"/>
      <c r="C82" s="12"/>
      <c r="D82" s="12"/>
      <c r="E82" s="12"/>
      <c r="F82" s="12"/>
      <c r="G82" s="12"/>
      <c r="H82" s="12"/>
      <c r="I82" s="12"/>
      <c r="J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</row>
    <row r="83" spans="1:130" ht="12.75" customHeight="1" x14ac:dyDescent="0.2">
      <c r="A83" s="49"/>
      <c r="B83" s="54"/>
      <c r="C83" s="12"/>
      <c r="D83" s="12"/>
      <c r="E83" s="12"/>
      <c r="F83" s="12"/>
      <c r="G83" s="12"/>
      <c r="H83" s="12"/>
      <c r="I83" s="12"/>
      <c r="J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</row>
    <row r="84" spans="1:130" ht="12.75" customHeight="1" x14ac:dyDescent="0.2">
      <c r="A84" s="55"/>
      <c r="B84" s="46"/>
      <c r="C84" s="12"/>
      <c r="D84" s="12"/>
      <c r="E84" s="12"/>
      <c r="F84" s="12"/>
      <c r="G84" s="12"/>
      <c r="H84" s="12"/>
      <c r="I84" s="12"/>
      <c r="J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</row>
    <row r="85" spans="1:130" ht="12.75" customHeight="1" x14ac:dyDescent="0.2">
      <c r="A85" s="56"/>
      <c r="B85" s="57"/>
      <c r="C85" s="12"/>
      <c r="D85" s="12"/>
      <c r="E85" s="12"/>
      <c r="F85" s="12"/>
      <c r="G85" s="12"/>
      <c r="H85" s="12"/>
      <c r="I85" s="12"/>
      <c r="J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</row>
    <row r="86" spans="1:130" ht="12.75" customHeight="1" x14ac:dyDescent="0.2">
      <c r="A86" s="58"/>
      <c r="B86" s="46"/>
      <c r="C86" s="12"/>
      <c r="D86" s="12"/>
      <c r="E86" s="12"/>
      <c r="F86" s="12"/>
      <c r="G86" s="12"/>
      <c r="H86" s="12"/>
      <c r="I86" s="12"/>
      <c r="J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</row>
    <row r="87" spans="1:130" ht="12.75" customHeight="1" x14ac:dyDescent="0.2">
      <c r="A87" s="59"/>
      <c r="B87" s="60"/>
      <c r="C87" s="12"/>
      <c r="D87" s="12"/>
      <c r="E87" s="12"/>
      <c r="F87" s="12"/>
      <c r="G87" s="12"/>
      <c r="H87" s="12"/>
      <c r="I87" s="12"/>
      <c r="J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2.75" customHeight="1" x14ac:dyDescent="0.2">
      <c r="A88" s="61"/>
      <c r="B88" s="62"/>
      <c r="C88" s="12"/>
      <c r="D88" s="12"/>
      <c r="E88" s="12"/>
      <c r="F88" s="12"/>
      <c r="G88" s="12"/>
      <c r="H88" s="12"/>
      <c r="I88" s="12"/>
      <c r="J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</row>
    <row r="89" spans="1:130" ht="12.75" customHeight="1" x14ac:dyDescent="0.2">
      <c r="A89" s="46"/>
      <c r="B89" s="62"/>
      <c r="C89" s="12"/>
      <c r="D89" s="12"/>
      <c r="E89" s="12"/>
      <c r="F89" s="12"/>
      <c r="G89" s="12"/>
      <c r="H89" s="12"/>
      <c r="I89" s="12"/>
      <c r="J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</row>
    <row r="90" spans="1:130" ht="12.75" customHeight="1" x14ac:dyDescent="0.2">
      <c r="A90" s="46"/>
      <c r="B90" s="60"/>
      <c r="C90" s="12"/>
      <c r="D90" s="12"/>
      <c r="E90" s="12"/>
      <c r="F90" s="12"/>
      <c r="G90" s="12"/>
      <c r="H90" s="12"/>
      <c r="I90" s="12"/>
      <c r="J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</row>
    <row r="91" spans="1:130" ht="12.75" customHeight="1" x14ac:dyDescent="0.2">
      <c r="A91" s="46"/>
      <c r="B91" s="60"/>
      <c r="C91" s="12"/>
      <c r="D91" s="12"/>
      <c r="E91" s="12"/>
      <c r="F91" s="12"/>
      <c r="G91" s="12"/>
      <c r="H91" s="12"/>
      <c r="I91" s="12"/>
      <c r="J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</row>
    <row r="92" spans="1:130" ht="12.75" customHeight="1" x14ac:dyDescent="0.2">
      <c r="A92" s="46"/>
      <c r="B92" s="46"/>
      <c r="C92" s="12"/>
      <c r="D92" s="12"/>
      <c r="E92" s="12"/>
      <c r="F92" s="12"/>
      <c r="G92" s="12"/>
      <c r="H92" s="12"/>
      <c r="I92" s="12"/>
      <c r="J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</row>
    <row r="93" spans="1:130" ht="12.75" customHeight="1" x14ac:dyDescent="0.2">
      <c r="A93" s="46"/>
      <c r="B93" s="46"/>
      <c r="C93" s="12"/>
      <c r="D93" s="12"/>
      <c r="E93" s="12"/>
      <c r="F93" s="12"/>
      <c r="G93" s="12"/>
      <c r="H93" s="12"/>
      <c r="I93" s="12"/>
      <c r="J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</row>
    <row r="94" spans="1:130" ht="12.75" customHeight="1" x14ac:dyDescent="0.2">
      <c r="A94" s="46"/>
      <c r="B94" s="46"/>
      <c r="C94" s="12"/>
      <c r="D94" s="12"/>
      <c r="E94" s="12"/>
      <c r="F94" s="12"/>
      <c r="G94" s="12"/>
      <c r="H94" s="12"/>
      <c r="I94" s="12"/>
      <c r="J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</row>
    <row r="95" spans="1:130" ht="12.75" customHeight="1" x14ac:dyDescent="0.2">
      <c r="A95" s="46"/>
      <c r="B95" s="46"/>
      <c r="C95" s="12"/>
      <c r="D95" s="12"/>
      <c r="E95" s="12"/>
      <c r="F95" s="12"/>
      <c r="G95" s="12"/>
      <c r="H95" s="12"/>
      <c r="I95" s="12"/>
      <c r="J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</row>
    <row r="96" spans="1:13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</row>
    <row r="97" spans="1:13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</row>
    <row r="98" spans="1:13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</row>
    <row r="99" spans="1:13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</row>
    <row r="100" spans="1:13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</row>
    <row r="101" spans="1:13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</row>
    <row r="102" spans="1:13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</row>
    <row r="103" spans="1:13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</row>
    <row r="104" spans="1:13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</row>
    <row r="105" spans="1:130" ht="12.75" customHeight="1" x14ac:dyDescent="0.2"/>
    <row r="106" spans="1:130" ht="12.75" customHeight="1" x14ac:dyDescent="0.2"/>
    <row r="107" spans="1:130" ht="12.75" customHeight="1" x14ac:dyDescent="0.2"/>
    <row r="108" spans="1:130" ht="12.75" customHeight="1" x14ac:dyDescent="0.2"/>
    <row r="109" spans="1:130" ht="12.75" customHeight="1" x14ac:dyDescent="0.2"/>
    <row r="110" spans="1:130" ht="12.75" customHeight="1" x14ac:dyDescent="0.2"/>
    <row r="111" spans="1:130" ht="12.75" customHeight="1" x14ac:dyDescent="0.2"/>
    <row r="112" spans="1:130" ht="12.75" customHeight="1" x14ac:dyDescent="0.2"/>
    <row r="113" ht="12.75" customHeight="1" x14ac:dyDescent="0.2"/>
    <row r="114" ht="12.75" customHeight="1" x14ac:dyDescent="0.2"/>
    <row r="115" ht="12.75" customHeight="1" x14ac:dyDescent="0.2"/>
  </sheetData>
  <mergeCells count="7">
    <mergeCell ref="A5:B6"/>
    <mergeCell ref="C3:J3"/>
    <mergeCell ref="C4:J4"/>
    <mergeCell ref="C5:G5"/>
    <mergeCell ref="H5:H6"/>
    <mergeCell ref="I5:I6"/>
    <mergeCell ref="J5:J6"/>
  </mergeCells>
  <phoneticPr fontId="0" type="noConversion"/>
  <conditionalFormatting sqref="H1:H4">
    <cfRule type="cellIs" dxfId="0" priority="1" stopIfTrue="1" operator="notEqual">
      <formula>0</formula>
    </cfRule>
  </conditionalFormatting>
  <pageMargins left="0.78740157499999996" right="0.78740157499999996" top="0.984251969" bottom="0.984251969" header="0.4921259845" footer="0.4921259845"/>
  <pageSetup paperSize="9" scale="64" orientation="landscape" r:id="rId1"/>
  <headerFooter alignWithMargins="0">
    <oddHeader>&amp;C2009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3:S1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31" sqref="E31"/>
    </sheetView>
  </sheetViews>
  <sheetFormatPr defaultColWidth="8" defaultRowHeight="12.75" x14ac:dyDescent="0.2"/>
  <cols>
    <col min="1" max="1" width="6.140625" style="64" customWidth="1"/>
    <col min="2" max="2" width="33.7109375" style="64" customWidth="1"/>
    <col min="3" max="10" width="12" style="64" customWidth="1"/>
    <col min="11" max="11" width="3.140625" style="64" customWidth="1"/>
    <col min="12" max="12" width="11.140625" customWidth="1"/>
    <col min="13" max="14" width="12" customWidth="1"/>
    <col min="15" max="15" width="9.85546875" customWidth="1"/>
    <col min="16" max="16" width="11.28515625" customWidth="1"/>
    <col min="17" max="17" width="12" customWidth="1"/>
    <col min="18" max="18" width="11.140625" customWidth="1"/>
    <col min="19" max="19" width="12" customWidth="1"/>
    <col min="20" max="16384" width="8" style="64"/>
  </cols>
  <sheetData>
    <row r="3" spans="1:19" x14ac:dyDescent="0.2">
      <c r="A3" s="63" t="s">
        <v>262</v>
      </c>
      <c r="C3" s="242" t="s">
        <v>1</v>
      </c>
      <c r="D3" s="242"/>
      <c r="E3" s="242"/>
      <c r="F3" s="242"/>
      <c r="G3" s="242"/>
      <c r="H3" s="242"/>
      <c r="I3" s="242"/>
      <c r="J3" s="242"/>
    </row>
    <row r="4" spans="1:19" s="67" customFormat="1" ht="12" customHeight="1" x14ac:dyDescent="0.2">
      <c r="A4" s="65"/>
      <c r="B4" s="66"/>
      <c r="C4" s="243" t="s">
        <v>337</v>
      </c>
      <c r="D4" s="244"/>
      <c r="E4" s="244"/>
      <c r="F4" s="244"/>
      <c r="G4" s="244"/>
      <c r="H4" s="244"/>
      <c r="I4" s="244"/>
      <c r="J4" s="245"/>
      <c r="L4"/>
      <c r="M4"/>
      <c r="N4"/>
      <c r="O4"/>
      <c r="P4"/>
      <c r="Q4"/>
      <c r="R4"/>
      <c r="S4"/>
    </row>
    <row r="5" spans="1:19" s="67" customFormat="1" ht="12" customHeight="1" x14ac:dyDescent="0.2">
      <c r="A5" s="246" t="s">
        <v>263</v>
      </c>
      <c r="B5" s="247"/>
      <c r="C5" s="243" t="s">
        <v>334</v>
      </c>
      <c r="D5" s="244"/>
      <c r="E5" s="244"/>
      <c r="F5" s="244"/>
      <c r="G5" s="245"/>
      <c r="H5" s="248" t="s">
        <v>335</v>
      </c>
      <c r="I5" s="249" t="s">
        <v>3</v>
      </c>
      <c r="J5" s="241" t="s">
        <v>4</v>
      </c>
      <c r="K5" s="68"/>
      <c r="L5"/>
      <c r="M5"/>
      <c r="N5"/>
      <c r="O5"/>
      <c r="P5"/>
      <c r="Q5"/>
      <c r="R5"/>
      <c r="S5"/>
    </row>
    <row r="6" spans="1:19" s="67" customFormat="1" ht="33.75" x14ac:dyDescent="0.2">
      <c r="A6" s="246"/>
      <c r="B6" s="247"/>
      <c r="C6" s="2" t="s">
        <v>5</v>
      </c>
      <c r="D6" s="3" t="s">
        <v>6</v>
      </c>
      <c r="E6" s="4" t="s">
        <v>7</v>
      </c>
      <c r="F6" s="3" t="s">
        <v>3</v>
      </c>
      <c r="G6" s="1" t="s">
        <v>334</v>
      </c>
      <c r="H6" s="248"/>
      <c r="I6" s="250"/>
      <c r="J6" s="241"/>
      <c r="K6" s="68"/>
      <c r="L6"/>
      <c r="M6"/>
      <c r="N6"/>
      <c r="O6"/>
      <c r="P6"/>
      <c r="Q6"/>
      <c r="R6"/>
      <c r="S6"/>
    </row>
    <row r="7" spans="1:19" s="67" customFormat="1" ht="12" customHeight="1" x14ac:dyDescent="0.2">
      <c r="A7" s="69"/>
      <c r="B7" s="70"/>
      <c r="C7" s="7" t="s">
        <v>8</v>
      </c>
      <c r="D7" s="8" t="s">
        <v>9</v>
      </c>
      <c r="E7" s="9" t="s">
        <v>10</v>
      </c>
      <c r="F7" s="8" t="s">
        <v>11</v>
      </c>
      <c r="G7" s="71" t="s">
        <v>12</v>
      </c>
      <c r="H7" s="8" t="s">
        <v>13</v>
      </c>
      <c r="I7" s="9" t="s">
        <v>14</v>
      </c>
      <c r="J7" s="72" t="s">
        <v>15</v>
      </c>
      <c r="K7" s="68"/>
      <c r="L7"/>
      <c r="M7"/>
      <c r="N7"/>
      <c r="O7"/>
      <c r="P7"/>
      <c r="Q7"/>
      <c r="R7"/>
      <c r="S7"/>
    </row>
    <row r="8" spans="1:19" s="67" customFormat="1" ht="15" customHeight="1" x14ac:dyDescent="0.2">
      <c r="A8" s="73" t="s">
        <v>264</v>
      </c>
      <c r="B8" s="74" t="s">
        <v>265</v>
      </c>
      <c r="C8" s="126">
        <f t="shared" ref="C8:I11" si="0">C12+C16</f>
        <v>1664527.06319862</v>
      </c>
      <c r="D8" s="126">
        <f t="shared" si="0"/>
        <v>50</v>
      </c>
      <c r="E8" s="126">
        <f t="shared" si="0"/>
        <v>1700</v>
      </c>
      <c r="F8" s="126">
        <f t="shared" si="0"/>
        <v>-1904.2</v>
      </c>
      <c r="G8" s="126">
        <f>SUM(C8:F8)</f>
        <v>1664372.86319862</v>
      </c>
      <c r="H8" s="126">
        <f>H12+H16</f>
        <v>119791.37373197</v>
      </c>
      <c r="I8" s="126">
        <f>I12+I16</f>
        <v>-4952.7554879999998</v>
      </c>
      <c r="J8" s="126">
        <f>SUM(G8:I8)</f>
        <v>1779211.48144259</v>
      </c>
      <c r="K8" s="75"/>
      <c r="L8"/>
      <c r="M8"/>
      <c r="N8"/>
      <c r="O8"/>
      <c r="P8"/>
      <c r="Q8"/>
      <c r="R8"/>
      <c r="S8"/>
    </row>
    <row r="9" spans="1:19" s="67" customFormat="1" ht="11.25" customHeight="1" x14ac:dyDescent="0.2">
      <c r="A9" s="76" t="s">
        <v>266</v>
      </c>
      <c r="B9" s="77" t="s">
        <v>267</v>
      </c>
      <c r="C9" s="127">
        <f t="shared" si="0"/>
        <v>0</v>
      </c>
      <c r="D9" s="127">
        <f t="shared" si="0"/>
        <v>0</v>
      </c>
      <c r="E9" s="127">
        <f t="shared" si="0"/>
        <v>0</v>
      </c>
      <c r="F9" s="127">
        <f t="shared" si="0"/>
        <v>0</v>
      </c>
      <c r="G9" s="127">
        <f t="shared" si="0"/>
        <v>0</v>
      </c>
      <c r="H9" s="127">
        <f t="shared" si="0"/>
        <v>0</v>
      </c>
      <c r="I9" s="127"/>
      <c r="J9" s="127">
        <f>J13+J17</f>
        <v>0</v>
      </c>
      <c r="K9" s="75"/>
      <c r="L9"/>
      <c r="M9"/>
      <c r="N9"/>
      <c r="O9"/>
      <c r="P9"/>
      <c r="Q9"/>
      <c r="R9"/>
      <c r="S9"/>
    </row>
    <row r="10" spans="1:19" s="67" customFormat="1" ht="9.75" customHeight="1" x14ac:dyDescent="0.2">
      <c r="A10" s="76" t="s">
        <v>268</v>
      </c>
      <c r="B10" s="77" t="s">
        <v>269</v>
      </c>
      <c r="C10" s="127">
        <f t="shared" si="0"/>
        <v>1593015.20819862</v>
      </c>
      <c r="D10" s="127">
        <f t="shared" si="0"/>
        <v>0</v>
      </c>
      <c r="E10" s="127">
        <f t="shared" si="0"/>
        <v>0</v>
      </c>
      <c r="F10" s="127">
        <f t="shared" si="0"/>
        <v>-204.2</v>
      </c>
      <c r="G10" s="127">
        <f t="shared" si="0"/>
        <v>1592811.0081986201</v>
      </c>
      <c r="H10" s="127">
        <f t="shared" si="0"/>
        <v>16436.87299385</v>
      </c>
      <c r="I10" s="127">
        <f t="shared" si="0"/>
        <v>-3717.7554879999998</v>
      </c>
      <c r="J10" s="127">
        <f>J14+J18</f>
        <v>1605530.1257044699</v>
      </c>
      <c r="K10" s="75"/>
      <c r="L10"/>
      <c r="M10"/>
      <c r="N10"/>
      <c r="O10"/>
      <c r="P10"/>
      <c r="Q10"/>
      <c r="R10"/>
      <c r="S10"/>
    </row>
    <row r="11" spans="1:19" s="67" customFormat="1" ht="9.75" customHeight="1" x14ac:dyDescent="0.2">
      <c r="A11" s="76" t="s">
        <v>270</v>
      </c>
      <c r="B11" s="77" t="s">
        <v>271</v>
      </c>
      <c r="C11" s="127">
        <f t="shared" si="0"/>
        <v>71511.854999999996</v>
      </c>
      <c r="D11" s="127">
        <f t="shared" si="0"/>
        <v>50</v>
      </c>
      <c r="E11" s="127">
        <f t="shared" si="0"/>
        <v>1700</v>
      </c>
      <c r="F11" s="127">
        <f t="shared" si="0"/>
        <v>-1700</v>
      </c>
      <c r="G11" s="127">
        <f t="shared" si="0"/>
        <v>71561.854999999996</v>
      </c>
      <c r="H11" s="127">
        <f t="shared" si="0"/>
        <v>103354.50073812</v>
      </c>
      <c r="I11" s="127">
        <f t="shared" si="0"/>
        <v>-1235</v>
      </c>
      <c r="J11" s="127">
        <f>J15+J19</f>
        <v>173681.35573812001</v>
      </c>
      <c r="K11" s="75"/>
      <c r="L11"/>
      <c r="M11"/>
      <c r="N11"/>
      <c r="O11"/>
      <c r="P11"/>
      <c r="Q11"/>
      <c r="R11"/>
      <c r="S11"/>
    </row>
    <row r="12" spans="1:19" s="67" customFormat="1" ht="15" customHeight="1" x14ac:dyDescent="0.2">
      <c r="A12" s="78" t="s">
        <v>272</v>
      </c>
      <c r="B12" s="79" t="s">
        <v>66</v>
      </c>
      <c r="C12" s="128">
        <f>C13+C14+C15</f>
        <v>1123207.030577</v>
      </c>
      <c r="D12" s="128">
        <f>D13+D14+D15</f>
        <v>50</v>
      </c>
      <c r="E12" s="128">
        <f>E13+E14+E15</f>
        <v>1700</v>
      </c>
      <c r="F12" s="128">
        <f>F13+F14+F15</f>
        <v>-1904.2</v>
      </c>
      <c r="G12" s="128">
        <f>SUM(G13:G15)</f>
        <v>1123052.830577</v>
      </c>
      <c r="H12" s="128">
        <f>SUM(H13:H15)</f>
        <v>58329.373731970001</v>
      </c>
      <c r="I12" s="128">
        <f>I13+I14+I15</f>
        <v>-4952.7554879999998</v>
      </c>
      <c r="J12" s="128">
        <f t="shared" ref="J12:J19" si="1">SUM(G12:I12)</f>
        <v>1176429.44882097</v>
      </c>
      <c r="K12" s="75"/>
      <c r="L12"/>
      <c r="M12"/>
      <c r="N12"/>
      <c r="O12"/>
      <c r="P12"/>
      <c r="Q12"/>
      <c r="R12"/>
      <c r="S12"/>
    </row>
    <row r="13" spans="1:19" s="67" customFormat="1" ht="9.75" customHeight="1" x14ac:dyDescent="0.2">
      <c r="A13" s="76" t="s">
        <v>273</v>
      </c>
      <c r="B13" s="80" t="s">
        <v>274</v>
      </c>
      <c r="C13" s="129">
        <v>0</v>
      </c>
      <c r="D13" s="129">
        <v>0</v>
      </c>
      <c r="E13" s="129">
        <v>0</v>
      </c>
      <c r="F13" s="129">
        <v>0</v>
      </c>
      <c r="G13" s="127">
        <f>SUM(C13:F13)</f>
        <v>0</v>
      </c>
      <c r="H13" s="127">
        <v>0</v>
      </c>
      <c r="I13" s="127">
        <v>0</v>
      </c>
      <c r="J13" s="127">
        <f t="shared" si="1"/>
        <v>0</v>
      </c>
      <c r="K13" s="75"/>
      <c r="L13"/>
      <c r="M13"/>
      <c r="N13"/>
      <c r="O13"/>
      <c r="P13"/>
      <c r="Q13"/>
      <c r="R13"/>
      <c r="S13"/>
    </row>
    <row r="14" spans="1:19" s="67" customFormat="1" ht="9.75" customHeight="1" x14ac:dyDescent="0.2">
      <c r="A14" s="76" t="s">
        <v>275</v>
      </c>
      <c r="B14" s="80" t="s">
        <v>276</v>
      </c>
      <c r="C14" s="129">
        <v>1123207.030577</v>
      </c>
      <c r="D14" s="129">
        <v>0</v>
      </c>
      <c r="E14" s="129">
        <v>0</v>
      </c>
      <c r="F14" s="129">
        <v>-204.2</v>
      </c>
      <c r="G14" s="127">
        <f>SUM(C14:F14)</f>
        <v>1123002.830577</v>
      </c>
      <c r="H14" s="127">
        <v>11116.87299385</v>
      </c>
      <c r="I14" s="127">
        <v>-3717.7554879999998</v>
      </c>
      <c r="J14" s="127">
        <f t="shared" si="1"/>
        <v>1130401.9480828498</v>
      </c>
      <c r="K14" s="75"/>
      <c r="L14"/>
      <c r="M14"/>
      <c r="N14"/>
      <c r="O14"/>
      <c r="P14"/>
      <c r="Q14"/>
      <c r="R14"/>
      <c r="S14"/>
    </row>
    <row r="15" spans="1:19" s="67" customFormat="1" ht="9.75" customHeight="1" x14ac:dyDescent="0.2">
      <c r="A15" s="76" t="s">
        <v>277</v>
      </c>
      <c r="B15" s="80" t="s">
        <v>278</v>
      </c>
      <c r="C15" s="129">
        <v>0</v>
      </c>
      <c r="D15" s="129">
        <v>50</v>
      </c>
      <c r="E15" s="129">
        <v>1700</v>
      </c>
      <c r="F15" s="129">
        <v>-1700</v>
      </c>
      <c r="G15" s="127">
        <f>SUM(C15:F15)</f>
        <v>50</v>
      </c>
      <c r="H15" s="127">
        <v>47212.500738120005</v>
      </c>
      <c r="I15" s="127">
        <v>-1235</v>
      </c>
      <c r="J15" s="127">
        <f t="shared" si="1"/>
        <v>46027.500738120005</v>
      </c>
      <c r="K15" s="75"/>
      <c r="L15"/>
      <c r="M15"/>
      <c r="N15"/>
      <c r="O15"/>
      <c r="P15"/>
      <c r="Q15"/>
      <c r="R15"/>
      <c r="S15"/>
    </row>
    <row r="16" spans="1:19" s="67" customFormat="1" ht="15" customHeight="1" x14ac:dyDescent="0.2">
      <c r="A16" s="78" t="s">
        <v>279</v>
      </c>
      <c r="B16" s="79" t="s">
        <v>68</v>
      </c>
      <c r="C16" s="128">
        <f>C17+C18+C19</f>
        <v>541320.03262161999</v>
      </c>
      <c r="D16" s="128">
        <f>D17+D18+D19</f>
        <v>0</v>
      </c>
      <c r="E16" s="128">
        <f>E17+E18+E19</f>
        <v>0</v>
      </c>
      <c r="F16" s="128">
        <f>F17+F18+F19</f>
        <v>0</v>
      </c>
      <c r="G16" s="128">
        <f>SUM(G17:G19)</f>
        <v>541320.03262161999</v>
      </c>
      <c r="H16" s="128">
        <f>H17+H18+H19</f>
        <v>61462</v>
      </c>
      <c r="I16" s="128">
        <f>I17+I18+I19</f>
        <v>0</v>
      </c>
      <c r="J16" s="128">
        <f t="shared" si="1"/>
        <v>602782.03262161999</v>
      </c>
      <c r="K16" s="75"/>
      <c r="L16"/>
      <c r="M16"/>
      <c r="N16"/>
      <c r="O16"/>
      <c r="P16"/>
      <c r="Q16"/>
      <c r="R16"/>
      <c r="S16"/>
    </row>
    <row r="17" spans="1:19" s="67" customFormat="1" ht="9.75" customHeight="1" x14ac:dyDescent="0.2">
      <c r="A17" s="76" t="s">
        <v>280</v>
      </c>
      <c r="B17" s="80" t="s">
        <v>274</v>
      </c>
      <c r="C17" s="127">
        <v>0</v>
      </c>
      <c r="D17" s="127">
        <v>0</v>
      </c>
      <c r="E17" s="130">
        <v>0</v>
      </c>
      <c r="F17" s="127">
        <v>0</v>
      </c>
      <c r="G17" s="130">
        <f>SUM(C17:F17)</f>
        <v>0</v>
      </c>
      <c r="H17" s="127">
        <v>0</v>
      </c>
      <c r="I17" s="127">
        <v>0</v>
      </c>
      <c r="J17" s="131">
        <f t="shared" si="1"/>
        <v>0</v>
      </c>
      <c r="K17" s="75"/>
      <c r="L17"/>
      <c r="M17"/>
      <c r="N17"/>
      <c r="O17"/>
      <c r="P17"/>
      <c r="Q17"/>
      <c r="R17"/>
      <c r="S17"/>
    </row>
    <row r="18" spans="1:19" s="67" customFormat="1" ht="9.75" customHeight="1" x14ac:dyDescent="0.2">
      <c r="A18" s="76" t="s">
        <v>281</v>
      </c>
      <c r="B18" s="80" t="s">
        <v>276</v>
      </c>
      <c r="C18" s="127">
        <v>469808.17762162001</v>
      </c>
      <c r="D18" s="127">
        <v>0</v>
      </c>
      <c r="E18" s="130">
        <v>0</v>
      </c>
      <c r="F18" s="127">
        <v>0</v>
      </c>
      <c r="G18" s="130">
        <f>SUM(C18:F18)</f>
        <v>469808.17762162001</v>
      </c>
      <c r="H18" s="127">
        <v>5320</v>
      </c>
      <c r="I18" s="127">
        <v>0</v>
      </c>
      <c r="J18" s="131">
        <f t="shared" si="1"/>
        <v>475128.17762162001</v>
      </c>
      <c r="K18" s="75"/>
      <c r="L18"/>
      <c r="M18"/>
      <c r="N18"/>
      <c r="O18"/>
      <c r="P18"/>
      <c r="Q18"/>
      <c r="R18"/>
      <c r="S18"/>
    </row>
    <row r="19" spans="1:19" s="67" customFormat="1" ht="9.75" customHeight="1" x14ac:dyDescent="0.2">
      <c r="A19" s="81" t="s">
        <v>282</v>
      </c>
      <c r="B19" s="82" t="s">
        <v>278</v>
      </c>
      <c r="C19" s="132">
        <v>71511.854999999996</v>
      </c>
      <c r="D19" s="132">
        <v>0</v>
      </c>
      <c r="E19" s="133">
        <v>0</v>
      </c>
      <c r="F19" s="132">
        <v>0</v>
      </c>
      <c r="G19" s="133">
        <f>SUM(C19:F19)</f>
        <v>71511.854999999996</v>
      </c>
      <c r="H19" s="132">
        <v>56142</v>
      </c>
      <c r="I19" s="132">
        <v>0</v>
      </c>
      <c r="J19" s="134">
        <f t="shared" si="1"/>
        <v>127653.855</v>
      </c>
      <c r="K19" s="75"/>
      <c r="L19"/>
      <c r="M19"/>
      <c r="N19"/>
      <c r="O19"/>
      <c r="P19"/>
      <c r="Q19"/>
      <c r="R19"/>
      <c r="S19"/>
    </row>
  </sheetData>
  <mergeCells count="7">
    <mergeCell ref="J5:J6"/>
    <mergeCell ref="C3:J3"/>
    <mergeCell ref="C4:J4"/>
    <mergeCell ref="A5:B6"/>
    <mergeCell ref="C5:G5"/>
    <mergeCell ref="H5:H6"/>
    <mergeCell ref="I5:I6"/>
  </mergeCells>
  <phoneticPr fontId="16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AE35"/>
  <sheetViews>
    <sheetView tabSelected="1" topLeftCell="A2" workbookViewId="0">
      <pane xSplit="2" ySplit="6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B11" sqref="B11"/>
    </sheetView>
  </sheetViews>
  <sheetFormatPr defaultColWidth="8" defaultRowHeight="12.75" x14ac:dyDescent="0.2"/>
  <cols>
    <col min="1" max="1" width="4.7109375" style="230" customWidth="1"/>
    <col min="2" max="2" width="39.85546875" style="214" customWidth="1"/>
    <col min="3" max="10" width="12" style="232" customWidth="1"/>
    <col min="11" max="11" width="3.28515625" style="139" customWidth="1"/>
    <col min="12" max="12" width="10" style="139" customWidth="1"/>
    <col min="13" max="16" width="11.5703125" style="139" bestFit="1" customWidth="1"/>
    <col min="17" max="18" width="8" style="139" customWidth="1"/>
    <col min="19" max="19" width="9.42578125" style="139" bestFit="1" customWidth="1"/>
    <col min="20" max="31" width="8" style="139"/>
    <col min="32" max="16384" width="8" style="214"/>
  </cols>
  <sheetData>
    <row r="2" spans="1:10" x14ac:dyDescent="0.2">
      <c r="A2" s="209"/>
      <c r="B2" s="210"/>
      <c r="C2" s="211"/>
      <c r="D2" s="212"/>
      <c r="E2" s="212"/>
      <c r="F2" s="251"/>
      <c r="G2" s="251"/>
      <c r="H2" s="251"/>
      <c r="I2" s="251"/>
      <c r="J2" s="213"/>
    </row>
    <row r="3" spans="1:10" x14ac:dyDescent="0.2">
      <c r="A3" s="215" t="s">
        <v>283</v>
      </c>
      <c r="B3" s="216"/>
      <c r="C3" s="235" t="s">
        <v>1</v>
      </c>
      <c r="D3" s="235"/>
      <c r="E3" s="235"/>
      <c r="F3" s="235"/>
      <c r="G3" s="235"/>
      <c r="H3" s="235"/>
      <c r="I3" s="235"/>
      <c r="J3" s="235"/>
    </row>
    <row r="4" spans="1:10" ht="12" customHeight="1" x14ac:dyDescent="0.2">
      <c r="A4" s="217"/>
      <c r="B4" s="218"/>
      <c r="C4" s="236" t="s">
        <v>337</v>
      </c>
      <c r="D4" s="237"/>
      <c r="E4" s="237"/>
      <c r="F4" s="237"/>
      <c r="G4" s="237"/>
      <c r="H4" s="237"/>
      <c r="I4" s="237"/>
      <c r="J4" s="238"/>
    </row>
    <row r="5" spans="1:10" ht="12" customHeight="1" x14ac:dyDescent="0.2">
      <c r="A5" s="252" t="s">
        <v>284</v>
      </c>
      <c r="B5" s="253"/>
      <c r="C5" s="236" t="s">
        <v>334</v>
      </c>
      <c r="D5" s="237"/>
      <c r="E5" s="237"/>
      <c r="F5" s="237"/>
      <c r="G5" s="238"/>
      <c r="H5" s="239" t="s">
        <v>335</v>
      </c>
      <c r="I5" s="239" t="s">
        <v>3</v>
      </c>
      <c r="J5" s="239" t="s">
        <v>4</v>
      </c>
    </row>
    <row r="6" spans="1:10" ht="33.75" x14ac:dyDescent="0.2">
      <c r="A6" s="252"/>
      <c r="B6" s="253"/>
      <c r="C6" s="142" t="s">
        <v>5</v>
      </c>
      <c r="D6" s="143" t="s">
        <v>6</v>
      </c>
      <c r="E6" s="144" t="s">
        <v>7</v>
      </c>
      <c r="F6" s="143" t="s">
        <v>3</v>
      </c>
      <c r="G6" s="144" t="s">
        <v>334</v>
      </c>
      <c r="H6" s="240"/>
      <c r="I6" s="240"/>
      <c r="J6" s="240"/>
    </row>
    <row r="7" spans="1:10" ht="10.5" customHeight="1" x14ac:dyDescent="0.2">
      <c r="A7" s="219"/>
      <c r="B7" s="220"/>
      <c r="C7" s="145" t="s">
        <v>8</v>
      </c>
      <c r="D7" s="146" t="s">
        <v>9</v>
      </c>
      <c r="E7" s="147" t="s">
        <v>10</v>
      </c>
      <c r="F7" s="146" t="s">
        <v>11</v>
      </c>
      <c r="G7" s="148" t="s">
        <v>12</v>
      </c>
      <c r="H7" s="146" t="s">
        <v>13</v>
      </c>
      <c r="I7" s="147" t="s">
        <v>14</v>
      </c>
      <c r="J7" s="149" t="s">
        <v>15</v>
      </c>
    </row>
    <row r="8" spans="1:10" ht="15" customHeight="1" x14ac:dyDescent="0.2">
      <c r="A8" s="221" t="s">
        <v>285</v>
      </c>
      <c r="B8" s="222" t="s">
        <v>286</v>
      </c>
      <c r="C8" s="83">
        <f>+C9+C12+C13+C14+C20+C21+C22+C26+C27+C31+C32</f>
        <v>1158740</v>
      </c>
      <c r="D8" s="83">
        <f t="shared" ref="D8:I8" si="0">+D9+D12+D13+D14+D20+D21+D22+D26+D27+D31+D32</f>
        <v>90816</v>
      </c>
      <c r="E8" s="83">
        <f t="shared" si="0"/>
        <v>229711</v>
      </c>
      <c r="F8" s="83">
        <f t="shared" si="0"/>
        <v>-116547</v>
      </c>
      <c r="G8" s="83">
        <f t="shared" si="0"/>
        <v>1362720</v>
      </c>
      <c r="H8" s="83">
        <f t="shared" si="0"/>
        <v>370393</v>
      </c>
      <c r="I8" s="83">
        <f t="shared" si="0"/>
        <v>-138832</v>
      </c>
      <c r="J8" s="83">
        <f>+J9+J12+J13+J14+J20+J21+J22+J26+J27+J31+J32</f>
        <v>1594281</v>
      </c>
    </row>
    <row r="9" spans="1:10" ht="16.5" customHeight="1" x14ac:dyDescent="0.2">
      <c r="A9" s="223" t="s">
        <v>287</v>
      </c>
      <c r="B9" s="224" t="s">
        <v>288</v>
      </c>
      <c r="C9" s="84">
        <v>135634</v>
      </c>
      <c r="D9" s="84">
        <v>5002</v>
      </c>
      <c r="E9" s="85">
        <v>0</v>
      </c>
      <c r="F9" s="84">
        <v>0</v>
      </c>
      <c r="G9" s="84">
        <f>SUM(C9:F9)</f>
        <v>140636</v>
      </c>
      <c r="H9" s="85">
        <v>58548</v>
      </c>
      <c r="I9" s="84">
        <v>-11183</v>
      </c>
      <c r="J9" s="86">
        <f t="shared" ref="J9:J22" si="1">SUM(G9:I9)</f>
        <v>188001</v>
      </c>
    </row>
    <row r="10" spans="1:10" ht="11.25" customHeight="1" x14ac:dyDescent="0.2">
      <c r="A10" s="225" t="s">
        <v>289</v>
      </c>
      <c r="B10" s="226" t="s">
        <v>290</v>
      </c>
      <c r="C10" s="87">
        <v>50158</v>
      </c>
      <c r="D10" s="87">
        <v>2</v>
      </c>
      <c r="E10" s="88">
        <v>0</v>
      </c>
      <c r="F10" s="87" t="s">
        <v>336</v>
      </c>
      <c r="G10" s="87">
        <f>SUM(C10:F10)</f>
        <v>50160</v>
      </c>
      <c r="H10" s="88">
        <v>3610</v>
      </c>
      <c r="I10" s="87">
        <v>-7</v>
      </c>
      <c r="J10" s="89">
        <f t="shared" si="1"/>
        <v>53763</v>
      </c>
    </row>
    <row r="11" spans="1:10" ht="22.5" x14ac:dyDescent="0.2">
      <c r="A11" s="225" t="s">
        <v>291</v>
      </c>
      <c r="B11" s="227" t="s">
        <v>292</v>
      </c>
      <c r="C11" s="87">
        <v>10984</v>
      </c>
      <c r="D11" s="87">
        <v>0</v>
      </c>
      <c r="E11" s="88">
        <v>0</v>
      </c>
      <c r="F11" s="87">
        <v>0</v>
      </c>
      <c r="G11" s="87">
        <f>SUM(C11:F11)</f>
        <v>10984</v>
      </c>
      <c r="H11" s="88">
        <v>201</v>
      </c>
      <c r="I11" s="87">
        <v>-11176</v>
      </c>
      <c r="J11" s="89">
        <f t="shared" si="1"/>
        <v>9</v>
      </c>
    </row>
    <row r="12" spans="1:10" ht="16.5" customHeight="1" x14ac:dyDescent="0.2">
      <c r="A12" s="223" t="s">
        <v>293</v>
      </c>
      <c r="B12" s="224" t="s">
        <v>294</v>
      </c>
      <c r="C12" s="84">
        <v>32140</v>
      </c>
      <c r="D12" s="84">
        <v>0</v>
      </c>
      <c r="E12" s="85">
        <v>0</v>
      </c>
      <c r="F12" s="84">
        <v>0</v>
      </c>
      <c r="G12" s="84">
        <f t="shared" ref="G12:G31" si="2">SUM(C12:F12)</f>
        <v>32140</v>
      </c>
      <c r="H12" s="85">
        <v>1216</v>
      </c>
      <c r="I12" s="84">
        <v>-45</v>
      </c>
      <c r="J12" s="86">
        <f t="shared" si="1"/>
        <v>33311</v>
      </c>
    </row>
    <row r="13" spans="1:10" ht="16.5" customHeight="1" x14ac:dyDescent="0.2">
      <c r="A13" s="223" t="s">
        <v>295</v>
      </c>
      <c r="B13" s="224" t="s">
        <v>296</v>
      </c>
      <c r="C13" s="84">
        <v>63803</v>
      </c>
      <c r="D13" s="84">
        <v>0</v>
      </c>
      <c r="E13" s="85">
        <v>0</v>
      </c>
      <c r="F13" s="84">
        <v>-4</v>
      </c>
      <c r="G13" s="84">
        <f t="shared" si="2"/>
        <v>63799</v>
      </c>
      <c r="H13" s="85">
        <v>7946</v>
      </c>
      <c r="I13" s="84">
        <v>-670</v>
      </c>
      <c r="J13" s="86">
        <f t="shared" si="1"/>
        <v>71075</v>
      </c>
    </row>
    <row r="14" spans="1:10" ht="16.5" customHeight="1" x14ac:dyDescent="0.2">
      <c r="A14" s="223" t="s">
        <v>297</v>
      </c>
      <c r="B14" s="224" t="s">
        <v>298</v>
      </c>
      <c r="C14" s="84">
        <v>157080</v>
      </c>
      <c r="D14" s="84">
        <v>80877</v>
      </c>
      <c r="E14" s="85">
        <v>0</v>
      </c>
      <c r="F14" s="84">
        <v>-62047</v>
      </c>
      <c r="G14" s="84">
        <f t="shared" si="2"/>
        <v>175910</v>
      </c>
      <c r="H14" s="85">
        <v>83505</v>
      </c>
      <c r="I14" s="84">
        <v>-9437</v>
      </c>
      <c r="J14" s="86">
        <f t="shared" si="1"/>
        <v>249978</v>
      </c>
    </row>
    <row r="15" spans="1:10" ht="10.5" customHeight="1" x14ac:dyDescent="0.2">
      <c r="A15" s="225" t="s">
        <v>299</v>
      </c>
      <c r="B15" s="226" t="s">
        <v>300</v>
      </c>
      <c r="C15" s="87">
        <v>48800</v>
      </c>
      <c r="D15" s="87">
        <v>30338</v>
      </c>
      <c r="E15" s="88">
        <v>0</v>
      </c>
      <c r="F15" s="87">
        <v>-38489</v>
      </c>
      <c r="G15" s="87">
        <f t="shared" si="2"/>
        <v>40649</v>
      </c>
      <c r="H15" s="88">
        <v>2655</v>
      </c>
      <c r="I15" s="87">
        <v>-743</v>
      </c>
      <c r="J15" s="89">
        <f t="shared" si="1"/>
        <v>42561</v>
      </c>
    </row>
    <row r="16" spans="1:10" ht="10.5" customHeight="1" x14ac:dyDescent="0.2">
      <c r="A16" s="225" t="s">
        <v>301</v>
      </c>
      <c r="B16" s="226" t="s">
        <v>302</v>
      </c>
      <c r="C16" s="87">
        <v>3449</v>
      </c>
      <c r="D16" s="87">
        <v>153</v>
      </c>
      <c r="E16" s="88">
        <v>0</v>
      </c>
      <c r="F16" s="87">
        <v>0</v>
      </c>
      <c r="G16" s="87">
        <f>SUM(C16:F16)</f>
        <v>3602</v>
      </c>
      <c r="H16" s="88">
        <v>1295</v>
      </c>
      <c r="I16" s="87">
        <v>-2550</v>
      </c>
      <c r="J16" s="89">
        <f t="shared" si="1"/>
        <v>2347</v>
      </c>
    </row>
    <row r="17" spans="1:10" ht="10.5" customHeight="1" x14ac:dyDescent="0.2">
      <c r="A17" s="225" t="s">
        <v>303</v>
      </c>
      <c r="B17" s="226" t="s">
        <v>304</v>
      </c>
      <c r="C17" s="87">
        <v>2405</v>
      </c>
      <c r="D17" s="87">
        <v>754</v>
      </c>
      <c r="E17" s="88">
        <v>0</v>
      </c>
      <c r="F17" s="87">
        <v>0</v>
      </c>
      <c r="G17" s="87">
        <f>SUM(C17:F17)</f>
        <v>3159</v>
      </c>
      <c r="H17" s="88">
        <v>87</v>
      </c>
      <c r="I17" s="87">
        <v>-32</v>
      </c>
      <c r="J17" s="89">
        <f t="shared" si="1"/>
        <v>3214</v>
      </c>
    </row>
    <row r="18" spans="1:10" ht="10.5" customHeight="1" x14ac:dyDescent="0.2">
      <c r="A18" s="225" t="s">
        <v>305</v>
      </c>
      <c r="B18" s="226" t="s">
        <v>306</v>
      </c>
      <c r="C18" s="87">
        <v>36901</v>
      </c>
      <c r="D18" s="87">
        <v>49243</v>
      </c>
      <c r="E18" s="88">
        <v>0</v>
      </c>
      <c r="F18" s="87">
        <v>-23557</v>
      </c>
      <c r="G18" s="87">
        <f t="shared" si="2"/>
        <v>62587</v>
      </c>
      <c r="H18" s="88">
        <v>76182</v>
      </c>
      <c r="I18" s="87">
        <v>-4576</v>
      </c>
      <c r="J18" s="89">
        <f t="shared" si="1"/>
        <v>134193</v>
      </c>
    </row>
    <row r="19" spans="1:10" ht="10.5" customHeight="1" x14ac:dyDescent="0.2">
      <c r="A19" s="225" t="s">
        <v>307</v>
      </c>
      <c r="B19" s="226" t="s">
        <v>308</v>
      </c>
      <c r="C19" s="87">
        <v>588</v>
      </c>
      <c r="D19" s="87">
        <v>0</v>
      </c>
      <c r="E19" s="88">
        <v>0</v>
      </c>
      <c r="F19" s="87">
        <v>0</v>
      </c>
      <c r="G19" s="87">
        <f t="shared" si="2"/>
        <v>588</v>
      </c>
      <c r="H19" s="88">
        <v>37</v>
      </c>
      <c r="I19" s="87">
        <v>0</v>
      </c>
      <c r="J19" s="89">
        <f t="shared" si="1"/>
        <v>625</v>
      </c>
    </row>
    <row r="20" spans="1:10" ht="16.5" customHeight="1" x14ac:dyDescent="0.2">
      <c r="A20" s="223" t="s">
        <v>309</v>
      </c>
      <c r="B20" s="224" t="s">
        <v>310</v>
      </c>
      <c r="C20" s="84">
        <v>22436</v>
      </c>
      <c r="D20" s="84">
        <v>1917</v>
      </c>
      <c r="E20" s="85">
        <v>0</v>
      </c>
      <c r="F20" s="84">
        <v>-279</v>
      </c>
      <c r="G20" s="84">
        <f t="shared" si="2"/>
        <v>24074</v>
      </c>
      <c r="H20" s="85">
        <v>33062</v>
      </c>
      <c r="I20" s="84">
        <v>-8997</v>
      </c>
      <c r="J20" s="86">
        <f t="shared" si="1"/>
        <v>48139</v>
      </c>
    </row>
    <row r="21" spans="1:10" ht="16.5" customHeight="1" x14ac:dyDescent="0.2">
      <c r="A21" s="223" t="s">
        <v>311</v>
      </c>
      <c r="B21" s="224" t="s">
        <v>312</v>
      </c>
      <c r="C21" s="84">
        <v>27472</v>
      </c>
      <c r="D21" s="84">
        <v>2354</v>
      </c>
      <c r="E21" s="85">
        <v>0</v>
      </c>
      <c r="F21" s="84">
        <v>0</v>
      </c>
      <c r="G21" s="84">
        <f t="shared" si="2"/>
        <v>29826</v>
      </c>
      <c r="H21" s="85">
        <v>29315</v>
      </c>
      <c r="I21" s="84">
        <v>-20021</v>
      </c>
      <c r="J21" s="86">
        <f t="shared" si="1"/>
        <v>39120</v>
      </c>
    </row>
    <row r="22" spans="1:10" ht="16.5" customHeight="1" x14ac:dyDescent="0.2">
      <c r="A22" s="223" t="s">
        <v>313</v>
      </c>
      <c r="B22" s="224" t="s">
        <v>314</v>
      </c>
      <c r="C22" s="84">
        <v>59519</v>
      </c>
      <c r="D22" s="84">
        <v>0</v>
      </c>
      <c r="E22" s="85">
        <v>229945</v>
      </c>
      <c r="F22" s="84">
        <v>-53687</v>
      </c>
      <c r="G22" s="84">
        <f t="shared" si="2"/>
        <v>235777</v>
      </c>
      <c r="H22" s="85">
        <v>9233</v>
      </c>
      <c r="I22" s="84">
        <v>-108</v>
      </c>
      <c r="J22" s="86">
        <f t="shared" si="1"/>
        <v>244902</v>
      </c>
    </row>
    <row r="23" spans="1:10" ht="10.5" customHeight="1" x14ac:dyDescent="0.2">
      <c r="A23" s="225" t="s">
        <v>315</v>
      </c>
      <c r="B23" s="226" t="s">
        <v>316</v>
      </c>
      <c r="C23" s="87">
        <v>867</v>
      </c>
      <c r="D23" s="87">
        <v>0</v>
      </c>
      <c r="E23" s="87" t="s">
        <v>336</v>
      </c>
      <c r="F23" s="87">
        <v>0</v>
      </c>
      <c r="G23" s="87" t="s">
        <v>336</v>
      </c>
      <c r="H23" s="88">
        <v>3912</v>
      </c>
      <c r="I23" s="87">
        <v>-105</v>
      </c>
      <c r="J23" s="87" t="s">
        <v>336</v>
      </c>
    </row>
    <row r="24" spans="1:10" ht="10.5" customHeight="1" x14ac:dyDescent="0.2">
      <c r="A24" s="225" t="s">
        <v>317</v>
      </c>
      <c r="B24" s="226" t="s">
        <v>318</v>
      </c>
      <c r="C24" s="87">
        <v>1441</v>
      </c>
      <c r="D24" s="87">
        <v>0</v>
      </c>
      <c r="E24" s="87" t="s">
        <v>336</v>
      </c>
      <c r="F24" s="87">
        <v>0</v>
      </c>
      <c r="G24" s="87" t="s">
        <v>336</v>
      </c>
      <c r="H24" s="88">
        <v>4803</v>
      </c>
      <c r="I24" s="87">
        <v>0</v>
      </c>
      <c r="J24" s="87" t="s">
        <v>336</v>
      </c>
    </row>
    <row r="25" spans="1:10" ht="10.5" customHeight="1" x14ac:dyDescent="0.2">
      <c r="A25" s="225" t="s">
        <v>319</v>
      </c>
      <c r="B25" s="226" t="s">
        <v>320</v>
      </c>
      <c r="C25" s="87">
        <v>54052</v>
      </c>
      <c r="D25" s="87">
        <v>0</v>
      </c>
      <c r="E25" s="87" t="s">
        <v>336</v>
      </c>
      <c r="F25" s="87">
        <v>-53687</v>
      </c>
      <c r="G25" s="87" t="s">
        <v>336</v>
      </c>
      <c r="H25" s="88">
        <v>435</v>
      </c>
      <c r="I25" s="87">
        <v>-2</v>
      </c>
      <c r="J25" s="87" t="s">
        <v>336</v>
      </c>
    </row>
    <row r="26" spans="1:10" ht="16.5" customHeight="1" x14ac:dyDescent="0.2">
      <c r="A26" s="223" t="s">
        <v>321</v>
      </c>
      <c r="B26" s="224" t="s">
        <v>322</v>
      </c>
      <c r="C26" s="84">
        <v>15865</v>
      </c>
      <c r="D26" s="84">
        <v>667</v>
      </c>
      <c r="E26" s="85">
        <v>0</v>
      </c>
      <c r="F26" s="84">
        <v>-530</v>
      </c>
      <c r="G26" s="84">
        <f t="shared" si="2"/>
        <v>16002</v>
      </c>
      <c r="H26" s="85">
        <v>28862</v>
      </c>
      <c r="I26" s="84">
        <v>-571</v>
      </c>
      <c r="J26" s="86">
        <f>SUM(G26:I26)</f>
        <v>44293</v>
      </c>
    </row>
    <row r="27" spans="1:10" ht="16.5" customHeight="1" x14ac:dyDescent="0.2">
      <c r="A27" s="223" t="s">
        <v>323</v>
      </c>
      <c r="B27" s="224" t="s">
        <v>324</v>
      </c>
      <c r="C27" s="84">
        <v>126725</v>
      </c>
      <c r="D27" s="84">
        <v>0</v>
      </c>
      <c r="E27" s="85">
        <v>0</v>
      </c>
      <c r="F27" s="84">
        <v>0</v>
      </c>
      <c r="G27" s="84">
        <f t="shared" si="2"/>
        <v>126725</v>
      </c>
      <c r="H27" s="85">
        <v>114008</v>
      </c>
      <c r="I27" s="84">
        <v>-85376</v>
      </c>
      <c r="J27" s="86">
        <f>SUM(G27:I27)</f>
        <v>155357</v>
      </c>
    </row>
    <row r="28" spans="1:10" ht="10.5" customHeight="1" x14ac:dyDescent="0.2">
      <c r="A28" s="225" t="s">
        <v>325</v>
      </c>
      <c r="B28" s="226" t="s">
        <v>326</v>
      </c>
      <c r="C28" s="87">
        <v>93</v>
      </c>
      <c r="D28" s="87" t="s">
        <v>336</v>
      </c>
      <c r="E28" s="88">
        <v>0</v>
      </c>
      <c r="F28" s="87">
        <v>0</v>
      </c>
      <c r="G28" s="87" t="s">
        <v>336</v>
      </c>
      <c r="H28" s="88">
        <v>22054</v>
      </c>
      <c r="I28" s="87">
        <v>-11</v>
      </c>
      <c r="J28" s="87" t="s">
        <v>336</v>
      </c>
    </row>
    <row r="29" spans="1:10" ht="10.5" customHeight="1" x14ac:dyDescent="0.2">
      <c r="A29" s="225" t="s">
        <v>327</v>
      </c>
      <c r="B29" s="226" t="s">
        <v>328</v>
      </c>
      <c r="C29" s="87">
        <v>2756</v>
      </c>
      <c r="D29" s="87" t="s">
        <v>336</v>
      </c>
      <c r="E29" s="88">
        <v>0</v>
      </c>
      <c r="F29" s="87">
        <v>0</v>
      </c>
      <c r="G29" s="87" t="s">
        <v>336</v>
      </c>
      <c r="H29" s="88">
        <v>78889</v>
      </c>
      <c r="I29" s="87">
        <v>-1016</v>
      </c>
      <c r="J29" s="87" t="s">
        <v>336</v>
      </c>
    </row>
    <row r="30" spans="1:10" ht="10.5" customHeight="1" x14ac:dyDescent="0.2">
      <c r="A30" s="225" t="s">
        <v>329</v>
      </c>
      <c r="B30" s="226" t="s">
        <v>330</v>
      </c>
      <c r="C30" s="87">
        <v>23439</v>
      </c>
      <c r="D30" s="87" t="s">
        <v>336</v>
      </c>
      <c r="E30" s="88">
        <v>0</v>
      </c>
      <c r="F30" s="87">
        <v>0</v>
      </c>
      <c r="G30" s="87" t="s">
        <v>336</v>
      </c>
      <c r="H30" s="88">
        <v>503</v>
      </c>
      <c r="I30" s="87">
        <v>-48</v>
      </c>
      <c r="J30" s="87" t="s">
        <v>336</v>
      </c>
    </row>
    <row r="31" spans="1:10" ht="16.5" customHeight="1" x14ac:dyDescent="0.2">
      <c r="A31" s="223" t="s">
        <v>331</v>
      </c>
      <c r="B31" s="224" t="s">
        <v>332</v>
      </c>
      <c r="C31" s="84">
        <v>522804</v>
      </c>
      <c r="D31" s="84">
        <v>0</v>
      </c>
      <c r="E31" s="84">
        <v>0</v>
      </c>
      <c r="F31" s="84">
        <v>0</v>
      </c>
      <c r="G31" s="84">
        <f t="shared" si="2"/>
        <v>522804</v>
      </c>
      <c r="H31" s="84">
        <v>11355</v>
      </c>
      <c r="I31" s="84">
        <v>-2424</v>
      </c>
      <c r="J31" s="84">
        <f>SUM(G31:I31)</f>
        <v>531735</v>
      </c>
    </row>
    <row r="32" spans="1:10" ht="22.5" x14ac:dyDescent="0.2">
      <c r="A32" s="228"/>
      <c r="B32" s="229" t="s">
        <v>333</v>
      </c>
      <c r="C32" s="90">
        <v>-4738</v>
      </c>
      <c r="D32" s="90">
        <v>-1</v>
      </c>
      <c r="E32" s="90">
        <v>-234</v>
      </c>
      <c r="F32" s="90">
        <v>0</v>
      </c>
      <c r="G32" s="90">
        <f>+F32+E32+D32+C32</f>
        <v>-4973</v>
      </c>
      <c r="H32" s="90">
        <v>-6657</v>
      </c>
      <c r="I32" s="90">
        <v>0</v>
      </c>
      <c r="J32" s="90">
        <f>SUM(G32:I32)</f>
        <v>-11630</v>
      </c>
    </row>
    <row r="33" spans="3:10" x14ac:dyDescent="0.2">
      <c r="C33" s="231"/>
      <c r="D33" s="231"/>
      <c r="E33" s="231"/>
      <c r="F33" s="231"/>
      <c r="G33" s="231"/>
      <c r="H33" s="231"/>
      <c r="I33" s="231"/>
      <c r="J33" s="231"/>
    </row>
    <row r="34" spans="3:10" x14ac:dyDescent="0.2">
      <c r="C34" s="231"/>
      <c r="D34" s="231"/>
      <c r="E34" s="231"/>
      <c r="F34" s="231"/>
      <c r="G34" s="231"/>
      <c r="H34" s="231"/>
      <c r="I34" s="231"/>
      <c r="J34" s="231"/>
    </row>
    <row r="35" spans="3:10" x14ac:dyDescent="0.2">
      <c r="C35" s="231"/>
    </row>
  </sheetData>
  <mergeCells count="8">
    <mergeCell ref="C4:J4"/>
    <mergeCell ref="F2:I2"/>
    <mergeCell ref="A5:B6"/>
    <mergeCell ref="C5:G5"/>
    <mergeCell ref="H5:H6"/>
    <mergeCell ref="I5:I6"/>
    <mergeCell ref="J5:J6"/>
    <mergeCell ref="C3:J3"/>
  </mergeCells>
  <phoneticPr fontId="1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Table 1 statement II_CZ</vt:lpstr>
      <vt:lpstr>Table 2 R_CZ</vt:lpstr>
      <vt:lpstr>Table 3 E_CZ</vt:lpstr>
      <vt:lpstr>Table 4 debt_CZ</vt:lpstr>
      <vt:lpstr>Table 5 functions_CZ</vt:lpstr>
      <vt:lpstr>'Table 1 statement II_CZ'!Oblast_tisku</vt:lpstr>
      <vt:lpstr>'Table 2 R_CZ'!Oblast_tisku</vt:lpstr>
      <vt:lpstr>'Table 3 E_CZ'!Oblast_tisku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mfčr</dc:creator>
  <cp:lastModifiedBy>Balounová Věra Ing.</cp:lastModifiedBy>
  <dcterms:created xsi:type="dcterms:W3CDTF">2010-05-27T08:01:28Z</dcterms:created>
  <dcterms:modified xsi:type="dcterms:W3CDTF">2015-01-14T13:39:45Z</dcterms:modified>
</cp:coreProperties>
</file>