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95" windowWidth="21075" windowHeight="11250"/>
  </bookViews>
  <sheets>
    <sheet name="List1" sheetId="1" r:id="rId1"/>
    <sheet name="List2" sheetId="2" r:id="rId2"/>
    <sheet name="List3" sheetId="3" r:id="rId3"/>
  </sheets>
  <definedNames>
    <definedName name="_xlnm.Print_Titles" localSheetId="0">List1!$A:$E,List1!$1:$3</definedName>
    <definedName name="_xlnm.Print_Area" localSheetId="0">List1!$A$1:$S$60</definedName>
  </definedNames>
  <calcPr calcId="145621"/>
</workbook>
</file>

<file path=xl/calcChain.xml><?xml version="1.0" encoding="utf-8"?>
<calcChain xmlns="http://schemas.openxmlformats.org/spreadsheetml/2006/main">
  <c r="S38" i="1" l="1"/>
  <c r="S37" i="1"/>
  <c r="S36" i="1"/>
  <c r="S35" i="1"/>
  <c r="S34" i="1"/>
  <c r="S33" i="1"/>
  <c r="S32" i="1"/>
  <c r="S28" i="1"/>
  <c r="S27" i="1"/>
  <c r="S26" i="1"/>
  <c r="S8" i="1"/>
  <c r="S6" i="1"/>
  <c r="S5" i="1"/>
  <c r="N60" i="1"/>
  <c r="N59" i="1"/>
  <c r="N58" i="1"/>
  <c r="N56" i="1"/>
  <c r="N54" i="1"/>
  <c r="N52" i="1"/>
  <c r="N50" i="1"/>
  <c r="N48" i="1"/>
  <c r="N43" i="1"/>
  <c r="N42" i="1"/>
  <c r="N41" i="1"/>
  <c r="N40" i="1"/>
  <c r="N38" i="1"/>
  <c r="N37" i="1"/>
  <c r="N36" i="1"/>
  <c r="N35" i="1"/>
  <c r="N34" i="1"/>
  <c r="N33" i="1"/>
  <c r="N32" i="1"/>
  <c r="N28" i="1"/>
  <c r="N27" i="1"/>
  <c r="N26" i="1"/>
  <c r="N24" i="1"/>
  <c r="N23" i="1"/>
  <c r="N17" i="1"/>
  <c r="N8" i="1"/>
  <c r="N9" i="1"/>
  <c r="N10" i="1"/>
  <c r="N11" i="1"/>
  <c r="N6" i="1"/>
  <c r="N5" i="1"/>
  <c r="F47" i="1" l="1"/>
  <c r="N47" i="1" s="1"/>
  <c r="F46" i="1"/>
  <c r="N46" i="1" s="1"/>
  <c r="F45" i="1"/>
  <c r="N45" i="1" s="1"/>
  <c r="F44" i="1"/>
  <c r="N44" i="1" s="1"/>
</calcChain>
</file>

<file path=xl/comments1.xml><?xml version="1.0" encoding="utf-8"?>
<comments xmlns="http://schemas.openxmlformats.org/spreadsheetml/2006/main">
  <authors>
    <author>Růžičková Karolína</author>
    <author>11301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centrální VZ znamená, že se v současné době zadává jedna veřejná zakázka za celé MF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17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19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20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21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0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G40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Dle Rámcové smlouvy  24/002/1998</t>
        </r>
      </text>
    </comment>
    <comment ref="D41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2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3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4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5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6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7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  <comment ref="D48" authorId="1">
      <text>
        <r>
          <rPr>
            <b/>
            <sz val="9"/>
            <color indexed="81"/>
            <rFont val="Tahoma"/>
            <family val="2"/>
            <charset val="238"/>
          </rPr>
          <t>11301:</t>
        </r>
        <r>
          <rPr>
            <sz val="9"/>
            <color indexed="81"/>
            <rFont val="Tahoma"/>
            <family val="2"/>
            <charset val="238"/>
          </rPr>
          <t xml:space="preserve">
bez DPH</t>
        </r>
      </text>
    </comment>
  </commentList>
</comments>
</file>

<file path=xl/sharedStrings.xml><?xml version="1.0" encoding="utf-8"?>
<sst xmlns="http://schemas.openxmlformats.org/spreadsheetml/2006/main" count="348" uniqueCount="162">
  <si>
    <t>měrná jednotka</t>
  </si>
  <si>
    <t>Název komodity v NIPEZ</t>
  </si>
  <si>
    <t>DODAVATEL</t>
  </si>
  <si>
    <t>IČO</t>
  </si>
  <si>
    <t>název</t>
  </si>
  <si>
    <t>Paliva a elektrická energie, pára a horká voda</t>
  </si>
  <si>
    <t>01</t>
  </si>
  <si>
    <t>vysoké napětí</t>
  </si>
  <si>
    <t>nízké napětí</t>
  </si>
  <si>
    <t>maloodběr</t>
  </si>
  <si>
    <t>velkoodběr</t>
  </si>
  <si>
    <t>veřejná zakázka ano-ne</t>
  </si>
  <si>
    <t>ano</t>
  </si>
  <si>
    <t>rok 2013</t>
  </si>
  <si>
    <t>rok 2014</t>
  </si>
  <si>
    <t>Studená voda</t>
  </si>
  <si>
    <t>vodné + stočné</t>
  </si>
  <si>
    <t>ne</t>
  </si>
  <si>
    <t>Elektrická energie - silová složka</t>
  </si>
  <si>
    <t>Zemní plyn - silová složka</t>
  </si>
  <si>
    <t>Pohonné hmoty</t>
  </si>
  <si>
    <t>benzin</t>
  </si>
  <si>
    <t>nafta</t>
  </si>
  <si>
    <t>Kč/l</t>
  </si>
  <si>
    <t>Kč/MWh</t>
  </si>
  <si>
    <t>03</t>
  </si>
  <si>
    <t>Kancelářská technika a zařízení</t>
  </si>
  <si>
    <t>PVK a.s.</t>
  </si>
  <si>
    <t>rok 2015</t>
  </si>
  <si>
    <t>Kč/ks</t>
  </si>
  <si>
    <t>JANUS spol.s r.o.</t>
  </si>
  <si>
    <t>Spotřební materiál pro kancelářskou techniku</t>
  </si>
  <si>
    <t>WME DATA a.s.</t>
  </si>
  <si>
    <t>ABEL Computer s.r.o.</t>
  </si>
  <si>
    <t>Pražská energetika a.s.</t>
  </si>
  <si>
    <t>Pražská plynárenská a.s.</t>
  </si>
  <si>
    <t>06</t>
  </si>
  <si>
    <t>Počítače a stroje na zpracování dat a média</t>
  </si>
  <si>
    <t>11</t>
  </si>
  <si>
    <t>Kancelářské potřeby</t>
  </si>
  <si>
    <t>A4, 80g, balík 500 ks</t>
  </si>
  <si>
    <t>A3</t>
  </si>
  <si>
    <t>Kč/bal.</t>
  </si>
  <si>
    <t>KODEX Hořovice, s.r.o.</t>
  </si>
  <si>
    <t>04</t>
  </si>
  <si>
    <t>Nábytek</t>
  </si>
  <si>
    <t>15</t>
  </si>
  <si>
    <t>Sedadla, židle a související výrobky a jejich díly</t>
  </si>
  <si>
    <t>židle kancelářská</t>
  </si>
  <si>
    <t>ARBYD CZ, s.r.o</t>
  </si>
  <si>
    <t>Stoly, skříně, psací stoly a knihovny</t>
  </si>
  <si>
    <t>stůl kancelářský bez zásuvek 1600x750x750</t>
  </si>
  <si>
    <t xml:space="preserve">skříňka 750x400x750 zadveřená se zámkem </t>
  </si>
  <si>
    <t>ARBYD CZ, s.r.o.</t>
  </si>
  <si>
    <t>22</t>
  </si>
  <si>
    <t>Silniční motorová vozidla</t>
  </si>
  <si>
    <t>Osobní vozidla, kombi a limuzíny</t>
  </si>
  <si>
    <t>00177041</t>
  </si>
  <si>
    <t>x</t>
  </si>
  <si>
    <t>52</t>
  </si>
  <si>
    <t>Telekomunikační služby a Internetové služby</t>
  </si>
  <si>
    <t xml:space="preserve">Veřejné telefonní služby </t>
  </si>
  <si>
    <t>pevná linka</t>
  </si>
  <si>
    <t>Mobilní telefonní služby</t>
  </si>
  <si>
    <t>nad paušál</t>
  </si>
  <si>
    <t>datové služby</t>
  </si>
  <si>
    <t>Kč/minuta</t>
  </si>
  <si>
    <t>Telefónica Czech Republic a.s.</t>
  </si>
  <si>
    <t xml:space="preserve">ano </t>
  </si>
  <si>
    <t>paušál - volné minuty</t>
  </si>
  <si>
    <t>T-Mobile Czech Republic a.s.</t>
  </si>
  <si>
    <t>Kč/MB</t>
  </si>
  <si>
    <t>meziroční změna v % 2015/2014</t>
  </si>
  <si>
    <t>Podpora programového vybavení</t>
  </si>
  <si>
    <t>IT podpora ISSP</t>
  </si>
  <si>
    <t>Úklidové a čistící služby</t>
  </si>
  <si>
    <t>Kč/m2</t>
  </si>
  <si>
    <t>skartovací služby</t>
  </si>
  <si>
    <t>Kč/kg</t>
  </si>
  <si>
    <t>79</t>
  </si>
  <si>
    <t>letenky</t>
  </si>
  <si>
    <t>Brusel</t>
  </si>
  <si>
    <t>cena za obstarání letenky</t>
  </si>
  <si>
    <t>Kč</t>
  </si>
  <si>
    <t>ubytování</t>
  </si>
  <si>
    <t>Ostatní služby pro veřejnost</t>
  </si>
  <si>
    <t>Kancelářský papír</t>
  </si>
  <si>
    <t>cena za jednotku Kč bez DPH</t>
  </si>
  <si>
    <t>SIT Travel s.r.o.</t>
  </si>
  <si>
    <t>SKARTACE s.r.o.</t>
  </si>
  <si>
    <t>REISSWOLF likvidace dokumentů a dat s.r.o.</t>
  </si>
  <si>
    <t>CENTROPOL ENERGY a.s.</t>
  </si>
  <si>
    <t>PRAGOPLYN, a.s.</t>
  </si>
  <si>
    <t>Pražská plynárenská, a.s.</t>
  </si>
  <si>
    <t>KONEX s.r.o.</t>
  </si>
  <si>
    <t>Hana Skálová</t>
  </si>
  <si>
    <t>úklidové služby Letenská 9+15</t>
  </si>
  <si>
    <t>úklidové služby Janovského</t>
  </si>
  <si>
    <t>běžný úklid</t>
  </si>
  <si>
    <t>kanceláře GSA kanceláře MF</t>
  </si>
  <si>
    <t>úklidové služby Legerova</t>
  </si>
  <si>
    <t>úklidové služby Voctářova</t>
  </si>
  <si>
    <t>Ing. Pavel Vávra</t>
  </si>
  <si>
    <t>kancelář.část  ubytovna</t>
  </si>
  <si>
    <t>paušál měsíc</t>
  </si>
  <si>
    <t>AB plus CZ, s.r.o.</t>
  </si>
  <si>
    <t>AutoCont CZ a.s.</t>
  </si>
  <si>
    <t>K O D E X Hořovice, s.r.o.</t>
  </si>
  <si>
    <t>Kč/měsíc</t>
  </si>
  <si>
    <t>IBM Česká republika, spol s r.o.</t>
  </si>
  <si>
    <t>GSUS absolutní čistota, a.s.</t>
  </si>
  <si>
    <t>poznámka</t>
  </si>
  <si>
    <t xml:space="preserve">Š Superb Superb Elegance 3,6 FSI 191 kW, 6stup. aut. převodovka </t>
  </si>
  <si>
    <t>pohon 4x4, černá metalíza, navig. systém COLUMBUS.</t>
  </si>
  <si>
    <t>konsorcium Hewlett-Packard s.r.o. a NESS Czech s.r.o.</t>
  </si>
  <si>
    <t>17048851   45786259</t>
  </si>
  <si>
    <t>Notes CS a.s.</t>
  </si>
  <si>
    <t xml:space="preserve">OKI B431dn    </t>
  </si>
  <si>
    <t>Telefónica Czech Republic a.s./ O2 Czech Republic a.s. (od 21.6.2014)</t>
  </si>
  <si>
    <t>položka</t>
  </si>
  <si>
    <t>průměrné ceny</t>
  </si>
  <si>
    <t xml:space="preserve">Škoda Auto MB </t>
  </si>
  <si>
    <t>cena za jednotku u maloodběru se měnila i v průběhu roku v závislosti na výši spotřeby</t>
  </si>
  <si>
    <t xml:space="preserve">Není možné stanovit cenu za jednotku, neboť se jedná o 2 smlouvy ( z roku 1998 a 2005) na 3 odběrná místa.  </t>
  </si>
  <si>
    <t>viz rok 2013</t>
  </si>
  <si>
    <t>kód NIPEZ (Národní infrastruktury pro elektronické zadávání veřejných zakázek)</t>
  </si>
  <si>
    <t>Kč/noc</t>
  </si>
  <si>
    <t xml:space="preserve">multifunkční zařízení (tiskárna+skener+kopírka) </t>
  </si>
  <si>
    <t>Kyocera TaskAlfa 3550ci</t>
  </si>
  <si>
    <t>Lenovo ThinkCentre M93p SFF Typ: 10A8 Model:CTO</t>
  </si>
  <si>
    <t>Lenovo ThinkCentre M83 SFF Typ: 10AH Model:CTO</t>
  </si>
  <si>
    <t>Dell  P2414H</t>
  </si>
  <si>
    <t>Apple iPad RETINA W1-F1-F-Cellular 32GB</t>
  </si>
  <si>
    <t xml:space="preserve">OKI MB451dn    </t>
  </si>
  <si>
    <t>plochý monitor</t>
  </si>
  <si>
    <t xml:space="preserve">laserová /LED/ tiskárna              </t>
  </si>
  <si>
    <t xml:space="preserve">laserová /LED/ tiskárna A4 multifunkční </t>
  </si>
  <si>
    <t>stolní počítač</t>
  </si>
  <si>
    <t>tablet</t>
  </si>
  <si>
    <t>Z + M Partner, 
spol. s r.o.</t>
  </si>
  <si>
    <t>30125110-5 Tonery pro laserové tiskárny</t>
  </si>
  <si>
    <t>TONERMARKET,         s. r. o.</t>
  </si>
  <si>
    <t>JANUS spol. s r.o.</t>
  </si>
  <si>
    <t>Tonery nové černé HP Q6000A</t>
  </si>
  <si>
    <t>Tonery nové barevné HP Q6001A</t>
  </si>
  <si>
    <t>Tonery nové barevné HP Q6002A</t>
  </si>
  <si>
    <t>Tonery nové barevné HP Q6003A</t>
  </si>
  <si>
    <t>Tonery nové barevné TK-8305K</t>
  </si>
  <si>
    <t>Tonery nové barevné TK-8305C</t>
  </si>
  <si>
    <t>Tonery nové barevné TK-8305M</t>
  </si>
  <si>
    <t>Tonery nové barevné TK-8305Y</t>
  </si>
  <si>
    <t>Tonery - černé recyklované</t>
  </si>
  <si>
    <t>0,47
0,56</t>
  </si>
  <si>
    <t>0,87
0,57</t>
  </si>
  <si>
    <t>0,26
0,26</t>
  </si>
  <si>
    <t>-45%
-54%</t>
  </si>
  <si>
    <t>meziroční změna 2014/2013</t>
  </si>
  <si>
    <r>
      <t>Kč/m</t>
    </r>
    <r>
      <rPr>
        <vertAlign val="superscript"/>
        <sz val="16"/>
        <color indexed="8"/>
        <rFont val="Arial Narrow"/>
        <family val="2"/>
        <charset val="238"/>
      </rPr>
      <t>3</t>
    </r>
  </si>
  <si>
    <t xml:space="preserve">Telefónica Czech Republic a.s./ O2 Czech Republic a.s. </t>
  </si>
  <si>
    <t>Telefónica Czech Republic a.s./ O2 Czech Republic a.s.</t>
  </si>
  <si>
    <t xml:space="preserve">notebook </t>
  </si>
  <si>
    <t>Dell latitude E5430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</si>
</sst>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6"/>
      <color indexed="8"/>
      <name val="Arial Narrow"/>
      <family val="2"/>
      <charset val="238"/>
    </font>
    <font>
      <sz val="16"/>
      <color indexed="10"/>
      <name val="Arial Narrow"/>
      <family val="2"/>
      <charset val="238"/>
    </font>
    <font>
      <sz val="16"/>
      <name val="Arial Narrow"/>
      <family val="2"/>
      <charset val="238"/>
    </font>
    <font>
      <vertAlign val="superscript"/>
      <sz val="16"/>
      <color indexed="8"/>
      <name val="Arial Narrow"/>
      <family val="2"/>
      <charset val="238"/>
    </font>
    <font>
      <i/>
      <sz val="16"/>
      <color indexed="12"/>
      <name val="Arial Narrow"/>
      <family val="2"/>
      <charset val="238"/>
    </font>
    <font>
      <sz val="16"/>
      <color indexed="12"/>
      <name val="Calibri"/>
      <family val="2"/>
      <charset val="238"/>
    </font>
    <font>
      <sz val="16"/>
      <color indexed="12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b/>
      <sz val="20"/>
      <color indexed="8"/>
      <name val="Arial Narrow"/>
      <family val="2"/>
      <charset val="238"/>
    </font>
    <font>
      <sz val="20"/>
      <color indexed="8"/>
      <name val="Arial Narrow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indexed="12"/>
      <name val="Arial Narrow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6" borderId="22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" fontId="8" fillId="6" borderId="2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8" fillId="6" borderId="1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4" fontId="10" fillId="6" borderId="2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6" borderId="16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49" fontId="7" fillId="3" borderId="34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" fontId="8" fillId="6" borderId="24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4" fontId="10" fillId="6" borderId="40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49" fontId="7" fillId="3" borderId="44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" fontId="8" fillId="6" borderId="12" xfId="0" applyNumberFormat="1" applyFont="1" applyFill="1" applyBorder="1" applyAlignment="1">
      <alignment horizontal="center" vertical="center" wrapText="1"/>
    </xf>
    <xf numFmtId="4" fontId="8" fillId="6" borderId="0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4" fontId="8" fillId="6" borderId="33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4" fontId="8" fillId="6" borderId="30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6" borderId="3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8" fillId="8" borderId="34" xfId="0" applyNumberFormat="1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" fontId="10" fillId="6" borderId="22" xfId="0" applyNumberFormat="1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4" fontId="10" fillId="6" borderId="24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6" borderId="3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" fontId="8" fillId="6" borderId="7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6" borderId="24" xfId="0" applyNumberFormat="1" applyFont="1" applyFill="1" applyBorder="1" applyAlignment="1">
      <alignment horizontal="center" vertical="center" wrapText="1"/>
    </xf>
    <xf numFmtId="0" fontId="8" fillId="4" borderId="26" xfId="0" applyNumberFormat="1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4" fontId="8" fillId="6" borderId="32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49" fontId="7" fillId="8" borderId="34" xfId="0" applyNumberFormat="1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3" fontId="8" fillId="6" borderId="23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" fontId="8" fillId="6" borderId="28" xfId="0" applyNumberFormat="1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3" borderId="42" xfId="0" applyNumberFormat="1" applyFont="1" applyFill="1" applyBorder="1" applyAlignment="1">
      <alignment horizontal="center" vertical="center" wrapText="1"/>
    </xf>
    <xf numFmtId="9" fontId="17" fillId="7" borderId="7" xfId="1" applyFont="1" applyFill="1" applyBorder="1" applyAlignment="1">
      <alignment horizontal="center" vertical="center" wrapText="1"/>
    </xf>
    <xf numFmtId="9" fontId="17" fillId="7" borderId="6" xfId="1" applyFont="1" applyFill="1" applyBorder="1" applyAlignment="1">
      <alignment horizontal="center" vertical="center" wrapText="1"/>
    </xf>
    <xf numFmtId="9" fontId="17" fillId="7" borderId="28" xfId="1" applyFont="1" applyFill="1" applyBorder="1" applyAlignment="1">
      <alignment horizontal="center" vertical="center" wrapText="1"/>
    </xf>
    <xf numFmtId="0" fontId="17" fillId="7" borderId="7" xfId="0" applyNumberFormat="1" applyFont="1" applyFill="1" applyBorder="1" applyAlignment="1">
      <alignment horizontal="center" vertical="center" wrapText="1"/>
    </xf>
    <xf numFmtId="0" fontId="17" fillId="7" borderId="6" xfId="0" applyNumberFormat="1" applyFont="1" applyFill="1" applyBorder="1" applyAlignment="1">
      <alignment horizontal="center" vertical="center" wrapText="1"/>
    </xf>
    <xf numFmtId="0" fontId="17" fillId="7" borderId="28" xfId="0" applyNumberFormat="1" applyFont="1" applyFill="1" applyBorder="1" applyAlignment="1">
      <alignment horizontal="center" vertical="center" wrapText="1"/>
    </xf>
    <xf numFmtId="0" fontId="17" fillId="8" borderId="42" xfId="0" applyNumberFormat="1" applyFont="1" applyFill="1" applyBorder="1" applyAlignment="1">
      <alignment horizontal="center" vertical="center" wrapText="1"/>
    </xf>
    <xf numFmtId="9" fontId="17" fillId="7" borderId="34" xfId="1" applyFont="1" applyFill="1" applyBorder="1" applyAlignment="1">
      <alignment horizontal="center" vertical="center" wrapText="1"/>
    </xf>
    <xf numFmtId="49" fontId="17" fillId="7" borderId="6" xfId="1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9" fontId="18" fillId="0" borderId="0" xfId="1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49" fontId="17" fillId="7" borderId="32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22" xfId="0" applyNumberFormat="1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/>
    </xf>
    <xf numFmtId="6" fontId="10" fillId="0" borderId="41" xfId="0" applyNumberFormat="1" applyFont="1" applyBorder="1" applyAlignment="1">
      <alignment horizontal="center" vertical="center" wrapText="1"/>
    </xf>
    <xf numFmtId="6" fontId="10" fillId="0" borderId="44" xfId="0" applyNumberFormat="1" applyFont="1" applyBorder="1" applyAlignment="1">
      <alignment horizontal="center" vertical="center" wrapText="1"/>
    </xf>
    <xf numFmtId="6" fontId="10" fillId="0" borderId="32" xfId="0" applyNumberFormat="1" applyFont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8" fillId="0" borderId="44" xfId="0" applyNumberFormat="1" applyFont="1" applyFill="1" applyBorder="1" applyAlignment="1">
      <alignment horizontal="center" vertical="center" wrapText="1"/>
    </xf>
    <xf numFmtId="49" fontId="8" fillId="0" borderId="50" xfId="0" applyNumberFormat="1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4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abSelected="1" zoomScale="55" zoomScaleNormal="55" zoomScaleSheetLayoutView="55" workbookViewId="0">
      <pane ySplit="3" topLeftCell="A4" activePane="bottomLeft" state="frozen"/>
      <selection pane="bottomLeft" activeCell="X5" sqref="X5"/>
    </sheetView>
  </sheetViews>
  <sheetFormatPr defaultRowHeight="26.25" x14ac:dyDescent="0.25"/>
  <cols>
    <col min="1" max="1" width="19.140625" style="147" customWidth="1"/>
    <col min="2" max="2" width="34.85546875" style="147" customWidth="1"/>
    <col min="3" max="3" width="20.85546875" style="147" customWidth="1"/>
    <col min="4" max="4" width="12.85546875" style="147" customWidth="1"/>
    <col min="5" max="5" width="16.140625" style="147" customWidth="1"/>
    <col min="6" max="6" width="16.7109375" style="147" customWidth="1"/>
    <col min="7" max="7" width="10.85546875" style="147" customWidth="1"/>
    <col min="8" max="8" width="14.5703125" style="147" customWidth="1"/>
    <col min="9" max="9" width="24.5703125" style="147" customWidth="1"/>
    <col min="10" max="10" width="12.5703125" style="147" customWidth="1"/>
    <col min="11" max="11" width="10.42578125" style="147" customWidth="1"/>
    <col min="12" max="12" width="12.28515625" style="147" customWidth="1"/>
    <col min="13" max="13" width="22.140625" style="147" customWidth="1"/>
    <col min="14" max="14" width="14.28515625" style="161" customWidth="1"/>
    <col min="15" max="15" width="12.5703125" style="147" customWidth="1"/>
    <col min="16" max="16" width="10.28515625" style="147" customWidth="1"/>
    <col min="17" max="17" width="13" style="147" customWidth="1"/>
    <col min="18" max="18" width="21" style="147" customWidth="1"/>
    <col min="19" max="19" width="13.140625" style="173" customWidth="1"/>
  </cols>
  <sheetData>
    <row r="1" spans="1:19" ht="31.5" customHeight="1" thickBot="1" x14ac:dyDescent="0.3">
      <c r="A1" s="195" t="s">
        <v>125</v>
      </c>
      <c r="B1" s="215" t="s">
        <v>1</v>
      </c>
      <c r="C1" s="218" t="s">
        <v>119</v>
      </c>
      <c r="D1" s="204" t="s">
        <v>0</v>
      </c>
      <c r="E1" s="192" t="s">
        <v>111</v>
      </c>
      <c r="F1" s="226" t="s">
        <v>13</v>
      </c>
      <c r="G1" s="227"/>
      <c r="H1" s="227"/>
      <c r="I1" s="227"/>
      <c r="J1" s="223" t="s">
        <v>14</v>
      </c>
      <c r="K1" s="224"/>
      <c r="L1" s="224"/>
      <c r="M1" s="224"/>
      <c r="N1" s="225"/>
      <c r="O1" s="209" t="s">
        <v>28</v>
      </c>
      <c r="P1" s="210"/>
      <c r="Q1" s="210"/>
      <c r="R1" s="210"/>
      <c r="S1" s="210"/>
    </row>
    <row r="2" spans="1:19" ht="25.5" customHeight="1" thickBot="1" x14ac:dyDescent="0.3">
      <c r="A2" s="196"/>
      <c r="B2" s="216"/>
      <c r="C2" s="219"/>
      <c r="D2" s="205"/>
      <c r="E2" s="193"/>
      <c r="F2" s="240" t="s">
        <v>87</v>
      </c>
      <c r="G2" s="207" t="s">
        <v>11</v>
      </c>
      <c r="H2" s="228" t="s">
        <v>2</v>
      </c>
      <c r="I2" s="233"/>
      <c r="J2" s="238" t="s">
        <v>87</v>
      </c>
      <c r="K2" s="207" t="s">
        <v>11</v>
      </c>
      <c r="L2" s="228" t="s">
        <v>2</v>
      </c>
      <c r="M2" s="229"/>
      <c r="N2" s="207" t="s">
        <v>156</v>
      </c>
      <c r="O2" s="213" t="s">
        <v>87</v>
      </c>
      <c r="P2" s="236" t="s">
        <v>11</v>
      </c>
      <c r="Q2" s="221" t="s">
        <v>2</v>
      </c>
      <c r="R2" s="222"/>
      <c r="S2" s="207" t="s">
        <v>72</v>
      </c>
    </row>
    <row r="3" spans="1:19" ht="111.75" customHeight="1" thickBot="1" x14ac:dyDescent="0.3">
      <c r="A3" s="197"/>
      <c r="B3" s="217"/>
      <c r="C3" s="220"/>
      <c r="D3" s="206"/>
      <c r="E3" s="194"/>
      <c r="F3" s="241"/>
      <c r="G3" s="208"/>
      <c r="H3" s="2" t="s">
        <v>3</v>
      </c>
      <c r="I3" s="3" t="s">
        <v>4</v>
      </c>
      <c r="J3" s="239"/>
      <c r="K3" s="208"/>
      <c r="L3" s="2" t="s">
        <v>3</v>
      </c>
      <c r="M3" s="3" t="s">
        <v>4</v>
      </c>
      <c r="N3" s="208"/>
      <c r="O3" s="214"/>
      <c r="P3" s="237"/>
      <c r="Q3" s="4" t="s">
        <v>3</v>
      </c>
      <c r="R3" s="5" t="s">
        <v>4</v>
      </c>
      <c r="S3" s="208"/>
    </row>
    <row r="4" spans="1:19" ht="44.25" customHeight="1" thickBot="1" x14ac:dyDescent="0.3">
      <c r="A4" s="6" t="s">
        <v>6</v>
      </c>
      <c r="B4" s="7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9"/>
      <c r="O4" s="9"/>
      <c r="P4" s="9"/>
      <c r="Q4" s="9"/>
      <c r="R4" s="9"/>
      <c r="S4" s="162"/>
    </row>
    <row r="5" spans="1:19" ht="40.5" x14ac:dyDescent="0.25">
      <c r="A5" s="189"/>
      <c r="B5" s="198" t="s">
        <v>18</v>
      </c>
      <c r="C5" s="10" t="s">
        <v>8</v>
      </c>
      <c r="D5" s="11" t="s">
        <v>24</v>
      </c>
      <c r="E5" s="12"/>
      <c r="F5" s="13">
        <v>1330</v>
      </c>
      <c r="G5" s="14" t="s">
        <v>17</v>
      </c>
      <c r="H5" s="15">
        <v>60193913</v>
      </c>
      <c r="I5" s="16" t="s">
        <v>34</v>
      </c>
      <c r="J5" s="17">
        <v>1170</v>
      </c>
      <c r="K5" s="18" t="s">
        <v>17</v>
      </c>
      <c r="L5" s="19">
        <v>60193913</v>
      </c>
      <c r="M5" s="16" t="s">
        <v>34</v>
      </c>
      <c r="N5" s="150">
        <f>(J5-F5)/F5</f>
        <v>-0.12030075187969924</v>
      </c>
      <c r="O5" s="13">
        <v>1050</v>
      </c>
      <c r="P5" s="18" t="s">
        <v>12</v>
      </c>
      <c r="Q5" s="15">
        <v>25458302</v>
      </c>
      <c r="R5" s="16" t="s">
        <v>91</v>
      </c>
      <c r="S5" s="150">
        <f>(O5-J5)/J5</f>
        <v>-0.10256410256410256</v>
      </c>
    </row>
    <row r="6" spans="1:19" ht="40.5" x14ac:dyDescent="0.25">
      <c r="A6" s="190"/>
      <c r="B6" s="199"/>
      <c r="C6" s="21" t="s">
        <v>7</v>
      </c>
      <c r="D6" s="22" t="s">
        <v>24</v>
      </c>
      <c r="E6" s="23"/>
      <c r="F6" s="24">
        <v>1330</v>
      </c>
      <c r="G6" s="25" t="s">
        <v>17</v>
      </c>
      <c r="H6" s="26">
        <v>60193913</v>
      </c>
      <c r="I6" s="27" t="s">
        <v>34</v>
      </c>
      <c r="J6" s="28">
        <v>1170</v>
      </c>
      <c r="K6" s="29" t="s">
        <v>17</v>
      </c>
      <c r="L6" s="30">
        <v>60193913</v>
      </c>
      <c r="M6" s="27" t="s">
        <v>34</v>
      </c>
      <c r="N6" s="151">
        <f>(J6-F6)/F6</f>
        <v>-0.12030075187969924</v>
      </c>
      <c r="O6" s="24">
        <v>1029</v>
      </c>
      <c r="P6" s="29" t="s">
        <v>12</v>
      </c>
      <c r="Q6" s="26">
        <v>25458302</v>
      </c>
      <c r="R6" s="27" t="s">
        <v>91</v>
      </c>
      <c r="S6" s="151">
        <f>(O6-J6)/J6</f>
        <v>-0.12051282051282051</v>
      </c>
    </row>
    <row r="7" spans="1:19" ht="207.75" customHeight="1" x14ac:dyDescent="0.25">
      <c r="A7" s="191"/>
      <c r="B7" s="211" t="s">
        <v>19</v>
      </c>
      <c r="C7" s="21" t="s">
        <v>9</v>
      </c>
      <c r="D7" s="22" t="s">
        <v>24</v>
      </c>
      <c r="E7" s="33" t="s">
        <v>122</v>
      </c>
      <c r="F7" s="34" t="s">
        <v>123</v>
      </c>
      <c r="G7" s="35" t="s">
        <v>17</v>
      </c>
      <c r="H7" s="26">
        <v>60193492</v>
      </c>
      <c r="I7" s="27" t="s">
        <v>35</v>
      </c>
      <c r="J7" s="36" t="s">
        <v>124</v>
      </c>
      <c r="K7" s="29" t="s">
        <v>17</v>
      </c>
      <c r="L7" s="30">
        <v>60193492</v>
      </c>
      <c r="M7" s="27" t="s">
        <v>35</v>
      </c>
      <c r="N7" s="151"/>
      <c r="O7" s="24">
        <v>721</v>
      </c>
      <c r="P7" s="29" t="s">
        <v>12</v>
      </c>
      <c r="Q7" s="26">
        <v>27933318</v>
      </c>
      <c r="R7" s="27" t="s">
        <v>92</v>
      </c>
      <c r="S7" s="151"/>
    </row>
    <row r="8" spans="1:19" ht="40.5" x14ac:dyDescent="0.25">
      <c r="A8" s="190"/>
      <c r="B8" s="199"/>
      <c r="C8" s="21" t="s">
        <v>10</v>
      </c>
      <c r="D8" s="22" t="s">
        <v>24</v>
      </c>
      <c r="E8" s="23"/>
      <c r="F8" s="24">
        <v>849.1</v>
      </c>
      <c r="G8" s="25" t="s">
        <v>17</v>
      </c>
      <c r="H8" s="26">
        <v>60193492</v>
      </c>
      <c r="I8" s="27" t="s">
        <v>35</v>
      </c>
      <c r="J8" s="28">
        <v>849.1</v>
      </c>
      <c r="K8" s="29" t="s">
        <v>17</v>
      </c>
      <c r="L8" s="30">
        <v>60193492</v>
      </c>
      <c r="M8" s="27" t="s">
        <v>35</v>
      </c>
      <c r="N8" s="151">
        <f>(J8-F8)/F8</f>
        <v>0</v>
      </c>
      <c r="O8" s="24">
        <v>707</v>
      </c>
      <c r="P8" s="29" t="s">
        <v>68</v>
      </c>
      <c r="Q8" s="26">
        <v>60193492</v>
      </c>
      <c r="R8" s="27" t="s">
        <v>93</v>
      </c>
      <c r="S8" s="151">
        <f>(O8-J8)/J8</f>
        <v>-0.16735366859027206</v>
      </c>
    </row>
    <row r="9" spans="1:19" ht="28.5" customHeight="1" x14ac:dyDescent="0.25">
      <c r="A9" s="32"/>
      <c r="B9" s="37" t="s">
        <v>15</v>
      </c>
      <c r="C9" s="21" t="s">
        <v>16</v>
      </c>
      <c r="D9" s="38" t="s">
        <v>157</v>
      </c>
      <c r="E9" s="39"/>
      <c r="F9" s="24">
        <v>64.650000000000006</v>
      </c>
      <c r="G9" s="25" t="s">
        <v>17</v>
      </c>
      <c r="H9" s="26">
        <v>25656635</v>
      </c>
      <c r="I9" s="27" t="s">
        <v>27</v>
      </c>
      <c r="J9" s="28">
        <v>65.95</v>
      </c>
      <c r="K9" s="29" t="s">
        <v>17</v>
      </c>
      <c r="L9" s="30">
        <v>25656635</v>
      </c>
      <c r="M9" s="27" t="s">
        <v>27</v>
      </c>
      <c r="N9" s="151">
        <f>(J9-F9)/F9</f>
        <v>2.0108275328692915E-2</v>
      </c>
      <c r="O9" s="24"/>
      <c r="P9" s="29"/>
      <c r="Q9" s="26"/>
      <c r="R9" s="27"/>
      <c r="S9" s="151"/>
    </row>
    <row r="10" spans="1:19" ht="25.5" x14ac:dyDescent="0.25">
      <c r="A10" s="32"/>
      <c r="B10" s="234" t="s">
        <v>20</v>
      </c>
      <c r="C10" s="21" t="s">
        <v>21</v>
      </c>
      <c r="D10" s="22" t="s">
        <v>23</v>
      </c>
      <c r="E10" s="23"/>
      <c r="F10" s="24">
        <v>32.515811958183839</v>
      </c>
      <c r="G10" s="25" t="s">
        <v>17</v>
      </c>
      <c r="H10" s="26"/>
      <c r="I10" s="27" t="s">
        <v>120</v>
      </c>
      <c r="J10" s="28">
        <v>31.706010489650559</v>
      </c>
      <c r="K10" s="29" t="s">
        <v>17</v>
      </c>
      <c r="L10" s="30"/>
      <c r="M10" s="27"/>
      <c r="N10" s="151">
        <f>(J10-F10)/F10</f>
        <v>-2.4904851509619543E-2</v>
      </c>
      <c r="O10" s="24"/>
      <c r="P10" s="29"/>
      <c r="Q10" s="26"/>
      <c r="R10" s="27"/>
      <c r="S10" s="151"/>
    </row>
    <row r="11" spans="1:19" thickBot="1" x14ac:dyDescent="0.3">
      <c r="A11" s="32"/>
      <c r="B11" s="235"/>
      <c r="C11" s="21" t="s">
        <v>22</v>
      </c>
      <c r="D11" s="22" t="s">
        <v>23</v>
      </c>
      <c r="E11" s="23"/>
      <c r="F11" s="24">
        <v>31.422983544645266</v>
      </c>
      <c r="G11" s="25" t="s">
        <v>17</v>
      </c>
      <c r="H11" s="26"/>
      <c r="I11" s="27" t="s">
        <v>120</v>
      </c>
      <c r="J11" s="28">
        <v>31.049940345815415</v>
      </c>
      <c r="K11" s="29" t="s">
        <v>17</v>
      </c>
      <c r="L11" s="30"/>
      <c r="M11" s="27"/>
      <c r="N11" s="152">
        <f>(J11-F11)/F11</f>
        <v>-1.1871667064963374E-2</v>
      </c>
      <c r="O11" s="24"/>
      <c r="P11" s="29"/>
      <c r="Q11" s="26"/>
      <c r="R11" s="27"/>
      <c r="S11" s="152"/>
    </row>
    <row r="12" spans="1:19" ht="41.25" thickBot="1" x14ac:dyDescent="0.3">
      <c r="A12" s="40" t="s">
        <v>25</v>
      </c>
      <c r="B12" s="7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49"/>
      <c r="O12" s="8"/>
      <c r="P12" s="8"/>
      <c r="Q12" s="8"/>
      <c r="R12" s="8"/>
      <c r="S12" s="162"/>
    </row>
    <row r="13" spans="1:19" ht="44.25" customHeight="1" thickBot="1" x14ac:dyDescent="0.3">
      <c r="A13" s="42"/>
      <c r="B13" s="43" t="s">
        <v>127</v>
      </c>
      <c r="C13" s="44" t="s">
        <v>128</v>
      </c>
      <c r="D13" s="45" t="s">
        <v>29</v>
      </c>
      <c r="E13" s="46"/>
      <c r="F13" s="47">
        <v>34137.19</v>
      </c>
      <c r="G13" s="48" t="s">
        <v>12</v>
      </c>
      <c r="H13" s="49">
        <v>40764281</v>
      </c>
      <c r="I13" s="50" t="s">
        <v>30</v>
      </c>
      <c r="J13" s="51" t="s">
        <v>58</v>
      </c>
      <c r="K13" s="52"/>
      <c r="L13" s="53"/>
      <c r="M13" s="54"/>
      <c r="N13" s="153"/>
      <c r="O13" s="17"/>
      <c r="P13" s="18"/>
      <c r="Q13" s="15"/>
      <c r="R13" s="16"/>
      <c r="S13" s="163"/>
    </row>
    <row r="14" spans="1:19" ht="41.25" thickBot="1" x14ac:dyDescent="0.3">
      <c r="A14" s="55" t="s">
        <v>36</v>
      </c>
      <c r="B14" s="7" t="s">
        <v>37</v>
      </c>
      <c r="C14" s="8"/>
      <c r="D14" s="8"/>
      <c r="E14" s="8"/>
      <c r="F14" s="8"/>
      <c r="G14" s="8"/>
      <c r="H14" s="8"/>
      <c r="I14" s="8"/>
      <c r="J14" s="41"/>
      <c r="K14" s="8"/>
      <c r="L14" s="8"/>
      <c r="M14" s="8"/>
      <c r="N14" s="149"/>
      <c r="O14" s="8"/>
      <c r="P14" s="8"/>
      <c r="Q14" s="8"/>
      <c r="R14" s="8"/>
      <c r="S14" s="162"/>
    </row>
    <row r="15" spans="1:19" ht="105" customHeight="1" x14ac:dyDescent="0.25">
      <c r="A15" s="189"/>
      <c r="B15" s="202" t="s">
        <v>137</v>
      </c>
      <c r="C15" s="56" t="s">
        <v>129</v>
      </c>
      <c r="D15" s="11" t="s">
        <v>29</v>
      </c>
      <c r="E15" s="57"/>
      <c r="F15" s="47" t="s">
        <v>58</v>
      </c>
      <c r="G15" s="48"/>
      <c r="H15" s="49"/>
      <c r="I15" s="50"/>
      <c r="J15" s="47">
        <v>16667</v>
      </c>
      <c r="K15" s="48" t="s">
        <v>12</v>
      </c>
      <c r="L15" s="49">
        <v>26140161</v>
      </c>
      <c r="M15" s="50" t="s">
        <v>116</v>
      </c>
      <c r="N15" s="153"/>
      <c r="O15" s="58"/>
      <c r="P15" s="18"/>
      <c r="Q15" s="49"/>
      <c r="R15" s="50"/>
      <c r="S15" s="153"/>
    </row>
    <row r="16" spans="1:19" ht="115.5" customHeight="1" x14ac:dyDescent="0.25">
      <c r="A16" s="200"/>
      <c r="B16" s="203"/>
      <c r="C16" s="21" t="s">
        <v>130</v>
      </c>
      <c r="D16" s="22" t="s">
        <v>29</v>
      </c>
      <c r="E16" s="23"/>
      <c r="F16" s="24" t="s">
        <v>58</v>
      </c>
      <c r="G16" s="25"/>
      <c r="H16" s="26"/>
      <c r="I16" s="27"/>
      <c r="J16" s="24">
        <v>17027</v>
      </c>
      <c r="K16" s="25" t="s">
        <v>12</v>
      </c>
      <c r="L16" s="26">
        <v>26140161</v>
      </c>
      <c r="M16" s="50" t="s">
        <v>116</v>
      </c>
      <c r="N16" s="154"/>
      <c r="O16" s="59"/>
      <c r="P16" s="60"/>
      <c r="Q16" s="61"/>
      <c r="R16" s="62"/>
      <c r="S16" s="154"/>
    </row>
    <row r="17" spans="1:19" ht="25.5" x14ac:dyDescent="0.25">
      <c r="A17" s="200"/>
      <c r="B17" s="37" t="s">
        <v>134</v>
      </c>
      <c r="C17" s="21" t="s">
        <v>131</v>
      </c>
      <c r="D17" s="22" t="s">
        <v>29</v>
      </c>
      <c r="E17" s="23"/>
      <c r="F17" s="24">
        <v>5490</v>
      </c>
      <c r="G17" s="25" t="s">
        <v>12</v>
      </c>
      <c r="H17" s="26">
        <v>25168860</v>
      </c>
      <c r="I17" s="27" t="s">
        <v>105</v>
      </c>
      <c r="J17" s="24">
        <v>3461.9</v>
      </c>
      <c r="K17" s="25" t="s">
        <v>12</v>
      </c>
      <c r="L17" s="26">
        <v>47676795</v>
      </c>
      <c r="M17" s="27" t="s">
        <v>106</v>
      </c>
      <c r="N17" s="151">
        <f>(J17-F17)/F17</f>
        <v>-0.36941712204007282</v>
      </c>
      <c r="O17" s="63"/>
      <c r="P17" s="64"/>
      <c r="Q17" s="65"/>
      <c r="R17" s="66"/>
      <c r="S17" s="151"/>
    </row>
    <row r="18" spans="1:19" ht="45.75" customHeight="1" x14ac:dyDescent="0.25">
      <c r="A18" s="200"/>
      <c r="B18" s="67" t="s">
        <v>160</v>
      </c>
      <c r="C18" s="21" t="s">
        <v>161</v>
      </c>
      <c r="D18" s="22" t="s">
        <v>29</v>
      </c>
      <c r="E18" s="23"/>
      <c r="F18" s="24" t="s">
        <v>58</v>
      </c>
      <c r="G18" s="25"/>
      <c r="H18" s="26"/>
      <c r="I18" s="27"/>
      <c r="J18" s="24">
        <v>15743</v>
      </c>
      <c r="K18" s="25" t="s">
        <v>12</v>
      </c>
      <c r="L18" s="26">
        <v>47676795</v>
      </c>
      <c r="M18" s="50" t="s">
        <v>106</v>
      </c>
      <c r="N18" s="154"/>
      <c r="O18" s="63"/>
      <c r="P18" s="64"/>
      <c r="Q18" s="65"/>
      <c r="R18" s="66"/>
      <c r="S18" s="154"/>
    </row>
    <row r="19" spans="1:19" ht="60.75" x14ac:dyDescent="0.25">
      <c r="A19" s="200"/>
      <c r="B19" s="37" t="s">
        <v>138</v>
      </c>
      <c r="C19" s="21" t="s">
        <v>132</v>
      </c>
      <c r="D19" s="22" t="s">
        <v>29</v>
      </c>
      <c r="E19" s="23"/>
      <c r="F19" s="24">
        <v>15219</v>
      </c>
      <c r="G19" s="25" t="s">
        <v>12</v>
      </c>
      <c r="H19" s="26">
        <v>26843935</v>
      </c>
      <c r="I19" s="27" t="s">
        <v>139</v>
      </c>
      <c r="J19" s="24" t="s">
        <v>58</v>
      </c>
      <c r="K19" s="25"/>
      <c r="L19" s="26"/>
      <c r="M19" s="27"/>
      <c r="N19" s="154"/>
      <c r="O19" s="63"/>
      <c r="P19" s="64"/>
      <c r="Q19" s="65"/>
      <c r="R19" s="66"/>
      <c r="S19" s="154"/>
    </row>
    <row r="20" spans="1:19" ht="25.5" x14ac:dyDescent="0.25">
      <c r="A20" s="200"/>
      <c r="B20" s="37" t="s">
        <v>135</v>
      </c>
      <c r="C20" s="21" t="s">
        <v>117</v>
      </c>
      <c r="D20" s="22" t="s">
        <v>29</v>
      </c>
      <c r="E20" s="23"/>
      <c r="F20" s="24" t="s">
        <v>58</v>
      </c>
      <c r="G20" s="25"/>
      <c r="H20" s="26"/>
      <c r="I20" s="27"/>
      <c r="J20" s="24">
        <v>1331</v>
      </c>
      <c r="K20" s="25" t="s">
        <v>12</v>
      </c>
      <c r="L20" s="26">
        <v>26140161</v>
      </c>
      <c r="M20" s="50" t="s">
        <v>116</v>
      </c>
      <c r="N20" s="154"/>
      <c r="O20" s="68"/>
      <c r="P20" s="22"/>
      <c r="Q20" s="27"/>
      <c r="R20" s="27"/>
      <c r="S20" s="154"/>
    </row>
    <row r="21" spans="1:19" ht="41.25" thickBot="1" x14ac:dyDescent="0.3">
      <c r="A21" s="201"/>
      <c r="B21" s="37" t="s">
        <v>136</v>
      </c>
      <c r="C21" s="56" t="s">
        <v>133</v>
      </c>
      <c r="D21" s="69" t="s">
        <v>29</v>
      </c>
      <c r="E21" s="57"/>
      <c r="F21" s="47" t="s">
        <v>58</v>
      </c>
      <c r="G21" s="48"/>
      <c r="H21" s="49"/>
      <c r="I21" s="50"/>
      <c r="J21" s="47">
        <v>2405</v>
      </c>
      <c r="K21" s="48" t="s">
        <v>12</v>
      </c>
      <c r="L21" s="49">
        <v>26140161</v>
      </c>
      <c r="M21" s="50" t="s">
        <v>116</v>
      </c>
      <c r="N21" s="155"/>
      <c r="O21" s="70"/>
      <c r="P21" s="71"/>
      <c r="Q21" s="72"/>
      <c r="R21" s="72"/>
      <c r="S21" s="155"/>
    </row>
    <row r="22" spans="1:19" ht="36.75" customHeight="1" thickBot="1" x14ac:dyDescent="0.3">
      <c r="A22" s="55" t="s">
        <v>38</v>
      </c>
      <c r="B22" s="7" t="s">
        <v>39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49"/>
      <c r="O22" s="8"/>
      <c r="P22" s="8"/>
      <c r="Q22" s="8"/>
      <c r="R22" s="8"/>
      <c r="S22" s="162"/>
    </row>
    <row r="23" spans="1:19" ht="46.5" customHeight="1" x14ac:dyDescent="0.25">
      <c r="A23" s="189"/>
      <c r="B23" s="198" t="s">
        <v>86</v>
      </c>
      <c r="C23" s="10" t="s">
        <v>40</v>
      </c>
      <c r="D23" s="11" t="s">
        <v>42</v>
      </c>
      <c r="E23" s="12"/>
      <c r="F23" s="13">
        <v>85.5</v>
      </c>
      <c r="G23" s="14" t="s">
        <v>12</v>
      </c>
      <c r="H23" s="15">
        <v>25134108</v>
      </c>
      <c r="I23" s="16" t="s">
        <v>43</v>
      </c>
      <c r="J23" s="17">
        <v>55</v>
      </c>
      <c r="K23" s="18" t="s">
        <v>12</v>
      </c>
      <c r="L23" s="19">
        <v>25134108</v>
      </c>
      <c r="M23" s="16" t="s">
        <v>107</v>
      </c>
      <c r="N23" s="150">
        <f>(J23-F23)/F23</f>
        <v>-0.35672514619883039</v>
      </c>
      <c r="O23" s="17"/>
      <c r="P23" s="18"/>
      <c r="Q23" s="15"/>
      <c r="R23" s="16"/>
      <c r="S23" s="163"/>
    </row>
    <row r="24" spans="1:19" ht="48" customHeight="1" thickBot="1" x14ac:dyDescent="0.3">
      <c r="A24" s="190"/>
      <c r="B24" s="199"/>
      <c r="C24" s="21" t="s">
        <v>41</v>
      </c>
      <c r="D24" s="22" t="s">
        <v>42</v>
      </c>
      <c r="E24" s="23"/>
      <c r="F24" s="24">
        <v>182</v>
      </c>
      <c r="G24" s="25" t="s">
        <v>12</v>
      </c>
      <c r="H24" s="26">
        <v>25134108</v>
      </c>
      <c r="I24" s="27" t="s">
        <v>43</v>
      </c>
      <c r="J24" s="28">
        <v>122</v>
      </c>
      <c r="K24" s="29" t="s">
        <v>12</v>
      </c>
      <c r="L24" s="30">
        <v>25134108</v>
      </c>
      <c r="M24" s="27" t="s">
        <v>107</v>
      </c>
      <c r="N24" s="152">
        <f>(J24-F24)/F24</f>
        <v>-0.32967032967032966</v>
      </c>
      <c r="O24" s="28"/>
      <c r="P24" s="29"/>
      <c r="Q24" s="26"/>
      <c r="R24" s="27"/>
      <c r="S24" s="164"/>
    </row>
    <row r="25" spans="1:19" thickBot="1" x14ac:dyDescent="0.3">
      <c r="A25" s="73" t="s">
        <v>46</v>
      </c>
      <c r="B25" s="7" t="s">
        <v>45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49"/>
      <c r="O25" s="9"/>
      <c r="P25" s="9"/>
      <c r="Q25" s="9"/>
      <c r="R25" s="9"/>
      <c r="S25" s="162"/>
    </row>
    <row r="26" spans="1:19" ht="60.75" x14ac:dyDescent="0.25">
      <c r="A26" s="74"/>
      <c r="B26" s="75" t="s">
        <v>47</v>
      </c>
      <c r="C26" s="56" t="s">
        <v>48</v>
      </c>
      <c r="D26" s="11" t="s">
        <v>29</v>
      </c>
      <c r="E26" s="76"/>
      <c r="F26" s="13">
        <v>3280.99</v>
      </c>
      <c r="G26" s="48" t="s">
        <v>12</v>
      </c>
      <c r="H26" s="15">
        <v>14799812</v>
      </c>
      <c r="I26" s="16" t="s">
        <v>94</v>
      </c>
      <c r="J26" s="58">
        <v>2299</v>
      </c>
      <c r="K26" s="18" t="s">
        <v>12</v>
      </c>
      <c r="L26" s="77">
        <v>26339269</v>
      </c>
      <c r="M26" s="50" t="s">
        <v>49</v>
      </c>
      <c r="N26" s="150">
        <f>(J26-F26)/F26</f>
        <v>-0.29929685857012667</v>
      </c>
      <c r="O26" s="58">
        <v>2299</v>
      </c>
      <c r="P26" s="18" t="s">
        <v>12</v>
      </c>
      <c r="Q26" s="15">
        <v>26339269</v>
      </c>
      <c r="R26" s="16" t="s">
        <v>49</v>
      </c>
      <c r="S26" s="150">
        <f>(O26-J26)/J26</f>
        <v>0</v>
      </c>
    </row>
    <row r="27" spans="1:19" ht="69" customHeight="1" x14ac:dyDescent="0.25">
      <c r="A27" s="191"/>
      <c r="B27" s="231" t="s">
        <v>50</v>
      </c>
      <c r="C27" s="21" t="s">
        <v>51</v>
      </c>
      <c r="D27" s="22" t="s">
        <v>29</v>
      </c>
      <c r="E27" s="23"/>
      <c r="F27" s="24">
        <v>1495</v>
      </c>
      <c r="G27" s="25" t="s">
        <v>12</v>
      </c>
      <c r="H27" s="26">
        <v>14799812</v>
      </c>
      <c r="I27" s="27" t="s">
        <v>94</v>
      </c>
      <c r="J27" s="28">
        <v>1386</v>
      </c>
      <c r="K27" s="29" t="s">
        <v>12</v>
      </c>
      <c r="L27" s="30">
        <v>26339269</v>
      </c>
      <c r="M27" s="27" t="s">
        <v>49</v>
      </c>
      <c r="N27" s="151">
        <f>(J27-F27)/F27</f>
        <v>-7.2909698996655517E-2</v>
      </c>
      <c r="O27" s="28">
        <v>1386</v>
      </c>
      <c r="P27" s="29" t="s">
        <v>12</v>
      </c>
      <c r="Q27" s="26">
        <v>26339269</v>
      </c>
      <c r="R27" s="27" t="s">
        <v>49</v>
      </c>
      <c r="S27" s="151">
        <f>(O27-J27)/J27</f>
        <v>0</v>
      </c>
    </row>
    <row r="28" spans="1:19" ht="81.75" thickBot="1" x14ac:dyDescent="0.3">
      <c r="A28" s="190"/>
      <c r="B28" s="232"/>
      <c r="C28" s="78" t="s">
        <v>52</v>
      </c>
      <c r="D28" s="45" t="s">
        <v>29</v>
      </c>
      <c r="E28" s="23"/>
      <c r="F28" s="24">
        <v>1250</v>
      </c>
      <c r="G28" s="25" t="s">
        <v>12</v>
      </c>
      <c r="H28" s="26">
        <v>14799812</v>
      </c>
      <c r="I28" s="27" t="s">
        <v>94</v>
      </c>
      <c r="J28" s="28">
        <v>1272</v>
      </c>
      <c r="K28" s="79" t="s">
        <v>12</v>
      </c>
      <c r="L28" s="30">
        <v>26339269</v>
      </c>
      <c r="M28" s="27" t="s">
        <v>53</v>
      </c>
      <c r="N28" s="152">
        <f>(J28-F28)/F28</f>
        <v>1.7600000000000001E-2</v>
      </c>
      <c r="O28" s="28">
        <v>1272</v>
      </c>
      <c r="P28" s="79" t="s">
        <v>12</v>
      </c>
      <c r="Q28" s="80">
        <v>26339269</v>
      </c>
      <c r="R28" s="72" t="s">
        <v>53</v>
      </c>
      <c r="S28" s="152">
        <f>(O28-J28)/J28</f>
        <v>0</v>
      </c>
    </row>
    <row r="29" spans="1:19" thickBot="1" x14ac:dyDescent="0.3">
      <c r="A29" s="40" t="s">
        <v>54</v>
      </c>
      <c r="B29" s="7" t="s">
        <v>55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49"/>
      <c r="O29" s="8"/>
      <c r="P29" s="8"/>
      <c r="Q29" s="8"/>
      <c r="R29" s="8"/>
      <c r="S29" s="162"/>
    </row>
    <row r="30" spans="1:19" ht="148.5" customHeight="1" thickBot="1" x14ac:dyDescent="0.3">
      <c r="A30" s="81"/>
      <c r="B30" s="82" t="s">
        <v>56</v>
      </c>
      <c r="C30" s="44" t="s">
        <v>112</v>
      </c>
      <c r="D30" s="83" t="s">
        <v>29</v>
      </c>
      <c r="E30" s="84" t="s">
        <v>113</v>
      </c>
      <c r="F30" s="13">
        <v>573282.64</v>
      </c>
      <c r="G30" s="48" t="s">
        <v>12</v>
      </c>
      <c r="H30" s="85" t="s">
        <v>57</v>
      </c>
      <c r="I30" s="86" t="s">
        <v>121</v>
      </c>
      <c r="J30" s="58" t="s">
        <v>58</v>
      </c>
      <c r="K30" s="18"/>
      <c r="L30" s="77"/>
      <c r="M30" s="50"/>
      <c r="N30" s="153"/>
      <c r="O30" s="58"/>
      <c r="P30" s="87"/>
      <c r="Q30" s="88"/>
      <c r="R30" s="89"/>
      <c r="S30" s="165"/>
    </row>
    <row r="31" spans="1:19" ht="41.25" thickBot="1" x14ac:dyDescent="0.3">
      <c r="A31" s="40" t="s">
        <v>59</v>
      </c>
      <c r="B31" s="7" t="s">
        <v>60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49"/>
      <c r="O31" s="8"/>
      <c r="P31" s="8"/>
      <c r="Q31" s="8"/>
      <c r="R31" s="8"/>
      <c r="S31" s="162"/>
    </row>
    <row r="32" spans="1:19" ht="89.25" customHeight="1" x14ac:dyDescent="0.25">
      <c r="A32" s="74"/>
      <c r="B32" s="90" t="s">
        <v>61</v>
      </c>
      <c r="C32" s="56" t="s">
        <v>62</v>
      </c>
      <c r="D32" s="11" t="s">
        <v>66</v>
      </c>
      <c r="E32" s="57"/>
      <c r="F32" s="47">
        <v>1.2</v>
      </c>
      <c r="G32" s="48" t="s">
        <v>17</v>
      </c>
      <c r="H32" s="49">
        <v>60193336</v>
      </c>
      <c r="I32" s="50" t="s">
        <v>67</v>
      </c>
      <c r="J32" s="47">
        <v>1</v>
      </c>
      <c r="K32" s="48" t="s">
        <v>17</v>
      </c>
      <c r="L32" s="49">
        <v>60193336</v>
      </c>
      <c r="M32" s="50" t="s">
        <v>118</v>
      </c>
      <c r="N32" s="150">
        <f t="shared" ref="N32:N38" si="0">(J32-F32)/F32</f>
        <v>-0.16666666666666663</v>
      </c>
      <c r="O32" s="47">
        <v>1</v>
      </c>
      <c r="P32" s="48" t="s">
        <v>17</v>
      </c>
      <c r="Q32" s="49">
        <v>60193336</v>
      </c>
      <c r="R32" s="50" t="s">
        <v>159</v>
      </c>
      <c r="S32" s="150">
        <f t="shared" ref="S32:S38" si="1">(O32-J32)/J32</f>
        <v>0</v>
      </c>
    </row>
    <row r="33" spans="1:19" ht="85.5" customHeight="1" x14ac:dyDescent="0.25">
      <c r="A33" s="191"/>
      <c r="B33" s="211" t="s">
        <v>63</v>
      </c>
      <c r="C33" s="21" t="s">
        <v>69</v>
      </c>
      <c r="D33" s="22" t="s">
        <v>66</v>
      </c>
      <c r="E33" s="23"/>
      <c r="F33" s="24">
        <v>0.77</v>
      </c>
      <c r="G33" s="25" t="s">
        <v>17</v>
      </c>
      <c r="H33" s="26">
        <v>60193336</v>
      </c>
      <c r="I33" s="27" t="s">
        <v>67</v>
      </c>
      <c r="J33" s="24">
        <v>0.69</v>
      </c>
      <c r="K33" s="25" t="s">
        <v>17</v>
      </c>
      <c r="L33" s="26">
        <v>60193336</v>
      </c>
      <c r="M33" s="50" t="s">
        <v>118</v>
      </c>
      <c r="N33" s="151">
        <f t="shared" si="0"/>
        <v>-0.10389610389610399</v>
      </c>
      <c r="O33" s="24">
        <v>0.69</v>
      </c>
      <c r="P33" s="25" t="s">
        <v>17</v>
      </c>
      <c r="Q33" s="26">
        <v>60193336</v>
      </c>
      <c r="R33" s="50" t="s">
        <v>159</v>
      </c>
      <c r="S33" s="151">
        <f t="shared" si="1"/>
        <v>0</v>
      </c>
    </row>
    <row r="34" spans="1:19" ht="73.5" customHeight="1" x14ac:dyDescent="0.25">
      <c r="A34" s="200"/>
      <c r="B34" s="212"/>
      <c r="C34" s="21" t="s">
        <v>69</v>
      </c>
      <c r="D34" s="22" t="s">
        <v>66</v>
      </c>
      <c r="E34" s="23"/>
      <c r="F34" s="24">
        <v>0.71</v>
      </c>
      <c r="G34" s="25" t="s">
        <v>17</v>
      </c>
      <c r="H34" s="26">
        <v>64949681</v>
      </c>
      <c r="I34" s="27" t="s">
        <v>70</v>
      </c>
      <c r="J34" s="24">
        <v>0.61</v>
      </c>
      <c r="K34" s="25" t="s">
        <v>17</v>
      </c>
      <c r="L34" s="26">
        <v>64949681</v>
      </c>
      <c r="M34" s="27" t="s">
        <v>70</v>
      </c>
      <c r="N34" s="151">
        <f t="shared" si="0"/>
        <v>-0.14084507042253519</v>
      </c>
      <c r="O34" s="24">
        <v>0.61</v>
      </c>
      <c r="P34" s="25" t="s">
        <v>17</v>
      </c>
      <c r="Q34" s="26">
        <v>64949681</v>
      </c>
      <c r="R34" s="27" t="s">
        <v>70</v>
      </c>
      <c r="S34" s="151">
        <f t="shared" si="1"/>
        <v>0</v>
      </c>
    </row>
    <row r="35" spans="1:19" ht="93.75" customHeight="1" x14ac:dyDescent="0.25">
      <c r="A35" s="200"/>
      <c r="B35" s="212"/>
      <c r="C35" s="21" t="s">
        <v>64</v>
      </c>
      <c r="D35" s="22" t="s">
        <v>66</v>
      </c>
      <c r="E35" s="23"/>
      <c r="F35" s="24">
        <v>3.37</v>
      </c>
      <c r="G35" s="25" t="s">
        <v>17</v>
      </c>
      <c r="H35" s="26">
        <v>60193336</v>
      </c>
      <c r="I35" s="27" t="s">
        <v>67</v>
      </c>
      <c r="J35" s="24">
        <v>3.26</v>
      </c>
      <c r="K35" s="25" t="s">
        <v>17</v>
      </c>
      <c r="L35" s="26">
        <v>60193336</v>
      </c>
      <c r="M35" s="50" t="s">
        <v>118</v>
      </c>
      <c r="N35" s="151">
        <f t="shared" si="0"/>
        <v>-3.2640949554896236E-2</v>
      </c>
      <c r="O35" s="24">
        <v>3.26</v>
      </c>
      <c r="P35" s="25" t="s">
        <v>17</v>
      </c>
      <c r="Q35" s="26">
        <v>60193336</v>
      </c>
      <c r="R35" s="50" t="s">
        <v>158</v>
      </c>
      <c r="S35" s="151">
        <f t="shared" si="1"/>
        <v>0</v>
      </c>
    </row>
    <row r="36" spans="1:19" ht="73.5" customHeight="1" x14ac:dyDescent="0.25">
      <c r="A36" s="200"/>
      <c r="B36" s="212"/>
      <c r="C36" s="21" t="s">
        <v>64</v>
      </c>
      <c r="D36" s="22" t="s">
        <v>66</v>
      </c>
      <c r="E36" s="23"/>
      <c r="F36" s="24">
        <v>2.91</v>
      </c>
      <c r="G36" s="25" t="s">
        <v>17</v>
      </c>
      <c r="H36" s="26">
        <v>64949681</v>
      </c>
      <c r="I36" s="27" t="s">
        <v>70</v>
      </c>
      <c r="J36" s="24">
        <v>2.38</v>
      </c>
      <c r="K36" s="25" t="s">
        <v>17</v>
      </c>
      <c r="L36" s="26">
        <v>64949681</v>
      </c>
      <c r="M36" s="27" t="s">
        <v>70</v>
      </c>
      <c r="N36" s="151">
        <f t="shared" si="0"/>
        <v>-0.18213058419243994</v>
      </c>
      <c r="O36" s="24">
        <v>2.38</v>
      </c>
      <c r="P36" s="25" t="s">
        <v>17</v>
      </c>
      <c r="Q36" s="26">
        <v>64949681</v>
      </c>
      <c r="R36" s="27" t="s">
        <v>70</v>
      </c>
      <c r="S36" s="151">
        <f t="shared" si="1"/>
        <v>0</v>
      </c>
    </row>
    <row r="37" spans="1:19" ht="92.25" customHeight="1" x14ac:dyDescent="0.25">
      <c r="A37" s="200"/>
      <c r="B37" s="212"/>
      <c r="C37" s="21" t="s">
        <v>65</v>
      </c>
      <c r="D37" s="22" t="s">
        <v>71</v>
      </c>
      <c r="E37" s="23"/>
      <c r="F37" s="24">
        <v>0.17</v>
      </c>
      <c r="G37" s="25" t="s">
        <v>17</v>
      </c>
      <c r="H37" s="26">
        <v>60193336</v>
      </c>
      <c r="I37" s="27" t="s">
        <v>67</v>
      </c>
      <c r="J37" s="24">
        <v>0.17</v>
      </c>
      <c r="K37" s="25" t="s">
        <v>17</v>
      </c>
      <c r="L37" s="26">
        <v>60193336</v>
      </c>
      <c r="M37" s="50" t="s">
        <v>118</v>
      </c>
      <c r="N37" s="151">
        <f t="shared" si="0"/>
        <v>0</v>
      </c>
      <c r="O37" s="24">
        <v>0.17</v>
      </c>
      <c r="P37" s="25" t="s">
        <v>17</v>
      </c>
      <c r="Q37" s="26">
        <v>60193336</v>
      </c>
      <c r="R37" s="50" t="s">
        <v>159</v>
      </c>
      <c r="S37" s="151">
        <f t="shared" si="1"/>
        <v>0</v>
      </c>
    </row>
    <row r="38" spans="1:19" ht="73.5" customHeight="1" thickBot="1" x14ac:dyDescent="0.3">
      <c r="A38" s="190"/>
      <c r="B38" s="199"/>
      <c r="C38" s="21" t="s">
        <v>65</v>
      </c>
      <c r="D38" s="22" t="s">
        <v>71</v>
      </c>
      <c r="E38" s="23"/>
      <c r="F38" s="24">
        <v>0.35</v>
      </c>
      <c r="G38" s="25" t="s">
        <v>17</v>
      </c>
      <c r="H38" s="80">
        <v>64949681</v>
      </c>
      <c r="I38" s="72" t="s">
        <v>70</v>
      </c>
      <c r="J38" s="24">
        <v>0.17</v>
      </c>
      <c r="K38" s="25" t="s">
        <v>17</v>
      </c>
      <c r="L38" s="80">
        <v>64949681</v>
      </c>
      <c r="M38" s="27" t="s">
        <v>70</v>
      </c>
      <c r="N38" s="152">
        <f t="shared" si="0"/>
        <v>-0.51428571428571423</v>
      </c>
      <c r="O38" s="24">
        <v>0.17</v>
      </c>
      <c r="P38" s="25" t="s">
        <v>17</v>
      </c>
      <c r="Q38" s="80">
        <v>64949681</v>
      </c>
      <c r="R38" s="27" t="s">
        <v>70</v>
      </c>
      <c r="S38" s="152">
        <f t="shared" si="1"/>
        <v>0</v>
      </c>
    </row>
    <row r="39" spans="1:19" ht="41.25" thickBot="1" x14ac:dyDescent="0.3">
      <c r="A39" s="91" t="s">
        <v>44</v>
      </c>
      <c r="B39" s="92" t="s">
        <v>31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156"/>
      <c r="O39" s="93"/>
      <c r="P39" s="93"/>
      <c r="Q39" s="93"/>
      <c r="R39" s="93"/>
      <c r="S39" s="166"/>
    </row>
    <row r="40" spans="1:19" s="1" customFormat="1" ht="65.25" customHeight="1" x14ac:dyDescent="0.25">
      <c r="A40" s="249"/>
      <c r="B40" s="242" t="s">
        <v>140</v>
      </c>
      <c r="C40" s="56" t="s">
        <v>143</v>
      </c>
      <c r="D40" s="83" t="s">
        <v>29</v>
      </c>
      <c r="E40" s="94"/>
      <c r="F40" s="95">
        <v>1490</v>
      </c>
      <c r="G40" s="184" t="s">
        <v>12</v>
      </c>
      <c r="H40" s="187">
        <v>16193351</v>
      </c>
      <c r="I40" s="188" t="s">
        <v>32</v>
      </c>
      <c r="J40" s="95">
        <v>1727</v>
      </c>
      <c r="K40" s="184" t="s">
        <v>12</v>
      </c>
      <c r="L40" s="187">
        <v>16193351</v>
      </c>
      <c r="M40" s="188" t="s">
        <v>32</v>
      </c>
      <c r="N40" s="150">
        <f t="shared" ref="N40:N48" si="2">(J40-F40)/F40</f>
        <v>0.15906040268456376</v>
      </c>
      <c r="O40" s="96"/>
      <c r="P40" s="20"/>
      <c r="Q40" s="97"/>
      <c r="R40" s="98"/>
      <c r="S40" s="167"/>
    </row>
    <row r="41" spans="1:19" s="1" customFormat="1" ht="60.75" x14ac:dyDescent="0.25">
      <c r="A41" s="250"/>
      <c r="B41" s="243"/>
      <c r="C41" s="21" t="s">
        <v>144</v>
      </c>
      <c r="D41" s="45" t="s">
        <v>29</v>
      </c>
      <c r="E41" s="84"/>
      <c r="F41" s="99">
        <v>1630</v>
      </c>
      <c r="G41" s="185"/>
      <c r="H41" s="179"/>
      <c r="I41" s="182"/>
      <c r="J41" s="99">
        <v>1890</v>
      </c>
      <c r="K41" s="185"/>
      <c r="L41" s="179"/>
      <c r="M41" s="182"/>
      <c r="N41" s="151">
        <f t="shared" si="2"/>
        <v>0.15950920245398773</v>
      </c>
      <c r="O41" s="96"/>
      <c r="P41" s="100"/>
      <c r="Q41" s="97"/>
      <c r="R41" s="98"/>
      <c r="S41" s="167"/>
    </row>
    <row r="42" spans="1:19" s="1" customFormat="1" ht="60.75" x14ac:dyDescent="0.25">
      <c r="A42" s="250"/>
      <c r="B42" s="243"/>
      <c r="C42" s="21" t="s">
        <v>145</v>
      </c>
      <c r="D42" s="45" t="s">
        <v>29</v>
      </c>
      <c r="E42" s="84"/>
      <c r="F42" s="99">
        <v>1630</v>
      </c>
      <c r="G42" s="185"/>
      <c r="H42" s="179"/>
      <c r="I42" s="182"/>
      <c r="J42" s="99">
        <v>1890</v>
      </c>
      <c r="K42" s="185"/>
      <c r="L42" s="179"/>
      <c r="M42" s="182"/>
      <c r="N42" s="151">
        <f t="shared" si="2"/>
        <v>0.15950920245398773</v>
      </c>
      <c r="O42" s="96"/>
      <c r="P42" s="100"/>
      <c r="Q42" s="97"/>
      <c r="R42" s="98"/>
      <c r="S42" s="167"/>
    </row>
    <row r="43" spans="1:19" s="1" customFormat="1" ht="60.75" x14ac:dyDescent="0.25">
      <c r="A43" s="250"/>
      <c r="B43" s="243"/>
      <c r="C43" s="21" t="s">
        <v>146</v>
      </c>
      <c r="D43" s="45" t="s">
        <v>29</v>
      </c>
      <c r="E43" s="101"/>
      <c r="F43" s="99">
        <v>1630</v>
      </c>
      <c r="G43" s="186"/>
      <c r="H43" s="180"/>
      <c r="I43" s="183"/>
      <c r="J43" s="99">
        <v>1890</v>
      </c>
      <c r="K43" s="186"/>
      <c r="L43" s="180"/>
      <c r="M43" s="183"/>
      <c r="N43" s="151">
        <f t="shared" si="2"/>
        <v>0.15950920245398773</v>
      </c>
      <c r="O43" s="96"/>
      <c r="P43" s="31"/>
      <c r="Q43" s="97"/>
      <c r="R43" s="98"/>
      <c r="S43" s="167"/>
    </row>
    <row r="44" spans="1:19" s="1" customFormat="1" ht="60.75" x14ac:dyDescent="0.25">
      <c r="A44" s="250"/>
      <c r="B44" s="243"/>
      <c r="C44" s="21" t="s">
        <v>147</v>
      </c>
      <c r="D44" s="45" t="s">
        <v>29</v>
      </c>
      <c r="E44" s="84"/>
      <c r="F44" s="34">
        <f>83810/58</f>
        <v>1445</v>
      </c>
      <c r="G44" s="245" t="s">
        <v>12</v>
      </c>
      <c r="H44" s="178">
        <v>25884239</v>
      </c>
      <c r="I44" s="181" t="s">
        <v>141</v>
      </c>
      <c r="J44" s="102">
        <v>1475</v>
      </c>
      <c r="K44" s="176" t="s">
        <v>12</v>
      </c>
      <c r="L44" s="178">
        <v>40764281</v>
      </c>
      <c r="M44" s="181" t="s">
        <v>142</v>
      </c>
      <c r="N44" s="151">
        <f t="shared" si="2"/>
        <v>2.0761245674740483E-2</v>
      </c>
      <c r="O44" s="96"/>
      <c r="P44" s="100"/>
      <c r="Q44" s="97"/>
      <c r="R44" s="98"/>
      <c r="S44" s="167"/>
    </row>
    <row r="45" spans="1:19" s="1" customFormat="1" ht="60.75" x14ac:dyDescent="0.25">
      <c r="A45" s="250"/>
      <c r="B45" s="243"/>
      <c r="C45" s="21" t="s">
        <v>148</v>
      </c>
      <c r="D45" s="45" t="s">
        <v>29</v>
      </c>
      <c r="E45" s="84"/>
      <c r="F45" s="99">
        <f>61654/29</f>
        <v>2126</v>
      </c>
      <c r="G45" s="176"/>
      <c r="H45" s="179"/>
      <c r="I45" s="182"/>
      <c r="J45" s="102">
        <v>2170</v>
      </c>
      <c r="K45" s="176"/>
      <c r="L45" s="179"/>
      <c r="M45" s="182"/>
      <c r="N45" s="151">
        <f t="shared" si="2"/>
        <v>2.0696142991533398E-2</v>
      </c>
      <c r="O45" s="96"/>
      <c r="P45" s="100"/>
      <c r="Q45" s="97"/>
      <c r="R45" s="98"/>
      <c r="S45" s="167"/>
    </row>
    <row r="46" spans="1:19" s="1" customFormat="1" ht="60.75" x14ac:dyDescent="0.25">
      <c r="A46" s="250"/>
      <c r="B46" s="243"/>
      <c r="C46" s="21" t="s">
        <v>149</v>
      </c>
      <c r="D46" s="45" t="s">
        <v>29</v>
      </c>
      <c r="E46" s="84"/>
      <c r="F46" s="99">
        <f>61654/29</f>
        <v>2126</v>
      </c>
      <c r="G46" s="176"/>
      <c r="H46" s="179"/>
      <c r="I46" s="182"/>
      <c r="J46" s="102">
        <v>2170</v>
      </c>
      <c r="K46" s="176"/>
      <c r="L46" s="179"/>
      <c r="M46" s="182"/>
      <c r="N46" s="151">
        <f t="shared" si="2"/>
        <v>2.0696142991533398E-2</v>
      </c>
      <c r="O46" s="96"/>
      <c r="P46" s="100"/>
      <c r="Q46" s="97"/>
      <c r="R46" s="98"/>
      <c r="S46" s="167"/>
    </row>
    <row r="47" spans="1:19" s="1" customFormat="1" ht="60.75" x14ac:dyDescent="0.25">
      <c r="A47" s="250"/>
      <c r="B47" s="243"/>
      <c r="C47" s="56" t="s">
        <v>150</v>
      </c>
      <c r="D47" s="103" t="s">
        <v>29</v>
      </c>
      <c r="E47" s="101"/>
      <c r="F47" s="99">
        <f>61654/29</f>
        <v>2126</v>
      </c>
      <c r="G47" s="177"/>
      <c r="H47" s="180"/>
      <c r="I47" s="183"/>
      <c r="J47" s="102">
        <v>2170</v>
      </c>
      <c r="K47" s="177"/>
      <c r="L47" s="180"/>
      <c r="M47" s="183"/>
      <c r="N47" s="151">
        <f t="shared" si="2"/>
        <v>2.0696142991533398E-2</v>
      </c>
      <c r="O47" s="96"/>
      <c r="P47" s="31"/>
      <c r="Q47" s="97"/>
      <c r="R47" s="98"/>
      <c r="S47" s="167"/>
    </row>
    <row r="48" spans="1:19" ht="47.25" customHeight="1" thickBot="1" x14ac:dyDescent="0.3">
      <c r="A48" s="251"/>
      <c r="B48" s="244"/>
      <c r="C48" s="21" t="s">
        <v>151</v>
      </c>
      <c r="D48" s="45" t="s">
        <v>29</v>
      </c>
      <c r="E48" s="84"/>
      <c r="F48" s="99">
        <v>775</v>
      </c>
      <c r="G48" s="104" t="s">
        <v>12</v>
      </c>
      <c r="H48" s="105">
        <v>47678488</v>
      </c>
      <c r="I48" s="106" t="s">
        <v>33</v>
      </c>
      <c r="J48" s="102">
        <v>690</v>
      </c>
      <c r="K48" s="107" t="s">
        <v>12</v>
      </c>
      <c r="L48" s="53">
        <v>47678488</v>
      </c>
      <c r="M48" s="54" t="s">
        <v>33</v>
      </c>
      <c r="N48" s="152">
        <f t="shared" si="2"/>
        <v>-0.10967741935483871</v>
      </c>
      <c r="O48" s="108"/>
      <c r="P48" s="100"/>
      <c r="Q48" s="30"/>
      <c r="R48" s="27"/>
      <c r="S48" s="164"/>
    </row>
    <row r="49" spans="1:19" ht="41.25" thickBot="1" x14ac:dyDescent="0.3">
      <c r="A49" s="109">
        <v>59</v>
      </c>
      <c r="B49" s="92" t="s">
        <v>73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156"/>
      <c r="O49" s="93"/>
      <c r="P49" s="93"/>
      <c r="Q49" s="93"/>
      <c r="R49" s="93"/>
      <c r="S49" s="166"/>
    </row>
    <row r="50" spans="1:19" ht="84.75" customHeight="1" thickBot="1" x14ac:dyDescent="0.3">
      <c r="A50" s="110"/>
      <c r="B50" s="111" t="s">
        <v>74</v>
      </c>
      <c r="C50" s="11"/>
      <c r="D50" s="11" t="s">
        <v>108</v>
      </c>
      <c r="E50" s="12"/>
      <c r="F50" s="175">
        <v>17600000</v>
      </c>
      <c r="G50" s="48" t="s">
        <v>12</v>
      </c>
      <c r="H50" s="15">
        <v>14890992</v>
      </c>
      <c r="I50" s="112" t="s">
        <v>109</v>
      </c>
      <c r="J50" s="174">
        <v>3427222</v>
      </c>
      <c r="K50" s="48" t="s">
        <v>12</v>
      </c>
      <c r="L50" s="15" t="s">
        <v>115</v>
      </c>
      <c r="M50" s="112" t="s">
        <v>114</v>
      </c>
      <c r="N50" s="157">
        <f>(J50-F50)/F50</f>
        <v>-0.8052714772727273</v>
      </c>
      <c r="O50" s="113"/>
      <c r="P50" s="87"/>
      <c r="Q50" s="77"/>
      <c r="R50" s="50"/>
      <c r="S50" s="168"/>
    </row>
    <row r="51" spans="1:19" thickBot="1" x14ac:dyDescent="0.3">
      <c r="A51" s="109">
        <v>76</v>
      </c>
      <c r="B51" s="92" t="s">
        <v>75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156"/>
      <c r="O51" s="93"/>
      <c r="P51" s="93"/>
      <c r="Q51" s="93"/>
      <c r="R51" s="93"/>
      <c r="S51" s="166"/>
    </row>
    <row r="52" spans="1:19" ht="38.25" customHeight="1" x14ac:dyDescent="0.25">
      <c r="A52" s="246"/>
      <c r="B52" s="114" t="s">
        <v>96</v>
      </c>
      <c r="C52" s="11" t="s">
        <v>98</v>
      </c>
      <c r="D52" s="11" t="s">
        <v>76</v>
      </c>
      <c r="E52" s="12"/>
      <c r="F52" s="13">
        <v>0.84</v>
      </c>
      <c r="G52" s="48" t="s">
        <v>12</v>
      </c>
      <c r="H52" s="115">
        <v>48019712</v>
      </c>
      <c r="I52" s="116" t="s">
        <v>95</v>
      </c>
      <c r="J52" s="117">
        <v>0.84</v>
      </c>
      <c r="K52" s="48" t="s">
        <v>12</v>
      </c>
      <c r="L52" s="115">
        <v>48019712</v>
      </c>
      <c r="M52" s="116" t="s">
        <v>95</v>
      </c>
      <c r="N52" s="150">
        <f>(J52-F52)/F52</f>
        <v>0</v>
      </c>
      <c r="O52" s="118"/>
      <c r="P52" s="119"/>
      <c r="Q52" s="120"/>
      <c r="R52" s="121"/>
      <c r="S52" s="168"/>
    </row>
    <row r="53" spans="1:19" ht="81.75" customHeight="1" x14ac:dyDescent="0.25">
      <c r="A53" s="247"/>
      <c r="B53" s="90" t="s">
        <v>97</v>
      </c>
      <c r="C53" s="69" t="s">
        <v>98</v>
      </c>
      <c r="D53" s="69" t="s">
        <v>76</v>
      </c>
      <c r="E53" s="57" t="s">
        <v>99</v>
      </c>
      <c r="F53" s="122" t="s">
        <v>153</v>
      </c>
      <c r="G53" s="48" t="s">
        <v>12</v>
      </c>
      <c r="H53" s="123">
        <v>48019712</v>
      </c>
      <c r="I53" s="124" t="s">
        <v>95</v>
      </c>
      <c r="J53" s="125" t="s">
        <v>153</v>
      </c>
      <c r="K53" s="48" t="s">
        <v>12</v>
      </c>
      <c r="L53" s="123">
        <v>48019712</v>
      </c>
      <c r="M53" s="124" t="s">
        <v>95</v>
      </c>
      <c r="N53" s="151">
        <v>0</v>
      </c>
      <c r="O53" s="118"/>
      <c r="P53" s="119"/>
      <c r="Q53" s="126"/>
      <c r="R53" s="127"/>
      <c r="S53" s="169"/>
    </row>
    <row r="54" spans="1:19" ht="30.75" customHeight="1" x14ac:dyDescent="0.25">
      <c r="A54" s="247"/>
      <c r="B54" s="90" t="s">
        <v>100</v>
      </c>
      <c r="C54" s="69" t="s">
        <v>104</v>
      </c>
      <c r="D54" s="69" t="s">
        <v>76</v>
      </c>
      <c r="E54" s="57"/>
      <c r="F54" s="47">
        <v>0.89</v>
      </c>
      <c r="G54" s="48" t="s">
        <v>12</v>
      </c>
      <c r="H54" s="123">
        <v>48019712</v>
      </c>
      <c r="I54" s="124" t="s">
        <v>95</v>
      </c>
      <c r="J54" s="125">
        <v>0.89</v>
      </c>
      <c r="K54" s="48" t="s">
        <v>12</v>
      </c>
      <c r="L54" s="123">
        <v>48019712</v>
      </c>
      <c r="M54" s="124" t="s">
        <v>95</v>
      </c>
      <c r="N54" s="151">
        <f>(J54-F54)/F54</f>
        <v>0</v>
      </c>
      <c r="O54" s="118"/>
      <c r="P54" s="119"/>
      <c r="Q54" s="126"/>
      <c r="R54" s="127"/>
      <c r="S54" s="169"/>
    </row>
    <row r="55" spans="1:19" ht="51" x14ac:dyDescent="0.25">
      <c r="A55" s="247"/>
      <c r="B55" s="90" t="s">
        <v>101</v>
      </c>
      <c r="C55" s="69" t="s">
        <v>98</v>
      </c>
      <c r="D55" s="69" t="s">
        <v>76</v>
      </c>
      <c r="E55" s="57" t="s">
        <v>103</v>
      </c>
      <c r="F55" s="47" t="s">
        <v>152</v>
      </c>
      <c r="G55" s="48" t="s">
        <v>12</v>
      </c>
      <c r="H55" s="123">
        <v>48561541</v>
      </c>
      <c r="I55" s="124" t="s">
        <v>102</v>
      </c>
      <c r="J55" s="125" t="s">
        <v>154</v>
      </c>
      <c r="K55" s="48" t="s">
        <v>12</v>
      </c>
      <c r="L55" s="123">
        <v>24666238</v>
      </c>
      <c r="M55" s="124" t="s">
        <v>110</v>
      </c>
      <c r="N55" s="158" t="s">
        <v>155</v>
      </c>
      <c r="O55" s="118"/>
      <c r="P55" s="119"/>
      <c r="Q55" s="126"/>
      <c r="R55" s="127"/>
      <c r="S55" s="169"/>
    </row>
    <row r="56" spans="1:19" ht="90" customHeight="1" thickBot="1" x14ac:dyDescent="0.3">
      <c r="A56" s="247"/>
      <c r="B56" s="37" t="s">
        <v>77</v>
      </c>
      <c r="C56" s="22"/>
      <c r="D56" s="22" t="s">
        <v>78</v>
      </c>
      <c r="E56" s="23"/>
      <c r="F56" s="24">
        <v>1.8</v>
      </c>
      <c r="G56" s="25" t="s">
        <v>12</v>
      </c>
      <c r="H56" s="26">
        <v>26009439</v>
      </c>
      <c r="I56" s="128" t="s">
        <v>89</v>
      </c>
      <c r="J56" s="129">
        <v>1</v>
      </c>
      <c r="K56" s="48" t="s">
        <v>12</v>
      </c>
      <c r="L56" s="26">
        <v>25097008</v>
      </c>
      <c r="M56" s="128" t="s">
        <v>90</v>
      </c>
      <c r="N56" s="152">
        <f>(J56-F56)/F56</f>
        <v>-0.44444444444444448</v>
      </c>
      <c r="O56" s="130"/>
      <c r="P56" s="131"/>
      <c r="Q56" s="80"/>
      <c r="R56" s="72"/>
      <c r="S56" s="170"/>
    </row>
    <row r="57" spans="1:19" ht="41.25" thickBot="1" x14ac:dyDescent="0.3">
      <c r="A57" s="132" t="s">
        <v>79</v>
      </c>
      <c r="B57" s="92" t="s">
        <v>85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156"/>
      <c r="O57" s="93"/>
      <c r="P57" s="93"/>
      <c r="Q57" s="93"/>
      <c r="R57" s="93"/>
      <c r="S57" s="166"/>
    </row>
    <row r="58" spans="1:19" ht="25.5" x14ac:dyDescent="0.25">
      <c r="A58" s="246"/>
      <c r="B58" s="111" t="s">
        <v>80</v>
      </c>
      <c r="C58" s="11" t="s">
        <v>81</v>
      </c>
      <c r="D58" s="11" t="s">
        <v>29</v>
      </c>
      <c r="E58" s="12"/>
      <c r="F58" s="13">
        <v>13527.5</v>
      </c>
      <c r="G58" s="14" t="s">
        <v>17</v>
      </c>
      <c r="H58" s="15"/>
      <c r="I58" s="116"/>
      <c r="J58" s="117">
        <v>13340.13</v>
      </c>
      <c r="K58" s="14" t="s">
        <v>17</v>
      </c>
      <c r="L58" s="15"/>
      <c r="M58" s="116"/>
      <c r="N58" s="150">
        <f>(J58-F58)/F58</f>
        <v>-1.385104416928485E-2</v>
      </c>
      <c r="O58" s="133"/>
      <c r="P58" s="134"/>
      <c r="Q58" s="15"/>
      <c r="R58" s="16"/>
      <c r="S58" s="168"/>
    </row>
    <row r="59" spans="1:19" ht="25.5" x14ac:dyDescent="0.25">
      <c r="A59" s="247"/>
      <c r="B59" s="37" t="s">
        <v>82</v>
      </c>
      <c r="C59" s="22"/>
      <c r="D59" s="22" t="s">
        <v>83</v>
      </c>
      <c r="E59" s="23"/>
      <c r="F59" s="135">
        <v>200</v>
      </c>
      <c r="G59" s="25" t="s">
        <v>17</v>
      </c>
      <c r="H59" s="26">
        <v>29060648</v>
      </c>
      <c r="I59" s="136" t="s">
        <v>88</v>
      </c>
      <c r="J59" s="137">
        <v>190</v>
      </c>
      <c r="K59" s="25" t="s">
        <v>17</v>
      </c>
      <c r="L59" s="26">
        <v>29060648</v>
      </c>
      <c r="M59" s="136" t="s">
        <v>88</v>
      </c>
      <c r="N59" s="151">
        <f>(J59-F59)/F59</f>
        <v>-0.05</v>
      </c>
      <c r="O59" s="130"/>
      <c r="P59" s="131"/>
      <c r="Q59" s="26"/>
      <c r="R59" s="27"/>
      <c r="S59" s="170"/>
    </row>
    <row r="60" spans="1:19" thickBot="1" x14ac:dyDescent="0.3">
      <c r="A60" s="248"/>
      <c r="B60" s="138" t="s">
        <v>84</v>
      </c>
      <c r="C60" s="71" t="s">
        <v>81</v>
      </c>
      <c r="D60" s="71" t="s">
        <v>126</v>
      </c>
      <c r="E60" s="139"/>
      <c r="F60" s="140">
        <v>3936.86</v>
      </c>
      <c r="G60" s="141" t="s">
        <v>17</v>
      </c>
      <c r="H60" s="80"/>
      <c r="I60" s="128"/>
      <c r="J60" s="142">
        <v>3555.39</v>
      </c>
      <c r="K60" s="141" t="s">
        <v>17</v>
      </c>
      <c r="L60" s="80"/>
      <c r="M60" s="128"/>
      <c r="N60" s="152">
        <f>(J60-F60)/F60</f>
        <v>-9.6897019452050676E-2</v>
      </c>
      <c r="O60" s="143"/>
      <c r="P60" s="144"/>
      <c r="Q60" s="80"/>
      <c r="R60" s="72"/>
      <c r="S60" s="171"/>
    </row>
    <row r="61" spans="1:19" ht="25.5" x14ac:dyDescent="0.25">
      <c r="A61" s="145"/>
      <c r="B61" s="146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59"/>
      <c r="O61" s="145"/>
      <c r="P61" s="145"/>
      <c r="Q61" s="145"/>
      <c r="R61" s="145"/>
      <c r="S61" s="172"/>
    </row>
    <row r="62" spans="1:19" ht="25.5" customHeight="1" x14ac:dyDescent="0.25">
      <c r="A62" s="145"/>
      <c r="B62" s="230"/>
      <c r="C62" s="230"/>
      <c r="D62" s="230"/>
      <c r="E62" s="230"/>
      <c r="F62" s="230"/>
      <c r="G62" s="230"/>
      <c r="H62" s="230"/>
      <c r="I62" s="230"/>
      <c r="J62" s="230"/>
      <c r="K62" s="145"/>
      <c r="L62" s="145"/>
      <c r="M62" s="145"/>
      <c r="N62" s="159"/>
      <c r="O62" s="145"/>
      <c r="P62" s="145"/>
      <c r="Q62" s="145"/>
      <c r="R62" s="145"/>
      <c r="S62" s="172"/>
    </row>
    <row r="63" spans="1:19" ht="25.5" x14ac:dyDescent="0.25">
      <c r="A63" s="145"/>
      <c r="B63" s="146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59"/>
      <c r="O63" s="145"/>
      <c r="P63" s="145"/>
      <c r="Q63" s="145"/>
      <c r="R63" s="145"/>
      <c r="S63" s="172"/>
    </row>
    <row r="64" spans="1:19" ht="25.5" x14ac:dyDescent="0.25">
      <c r="A64" s="145"/>
      <c r="B64" s="146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60"/>
      <c r="O64" s="145"/>
      <c r="P64" s="145"/>
      <c r="Q64" s="145"/>
      <c r="R64" s="145"/>
      <c r="S64" s="172"/>
    </row>
    <row r="65" spans="1:19" ht="25.5" x14ac:dyDescent="0.25">
      <c r="A65" s="145"/>
      <c r="B65" s="146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60"/>
      <c r="O65" s="145"/>
      <c r="P65" s="145"/>
      <c r="Q65" s="145"/>
      <c r="R65" s="145"/>
      <c r="S65" s="172"/>
    </row>
    <row r="66" spans="1:19" ht="25.5" x14ac:dyDescent="0.25">
      <c r="A66" s="145"/>
      <c r="B66" s="146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59"/>
      <c r="O66" s="145"/>
      <c r="P66" s="145"/>
      <c r="Q66" s="145"/>
      <c r="R66" s="145"/>
      <c r="S66" s="172"/>
    </row>
    <row r="67" spans="1:19" ht="25.5" x14ac:dyDescent="0.25">
      <c r="A67" s="145"/>
      <c r="B67" s="146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59"/>
      <c r="O67" s="145"/>
      <c r="P67" s="145"/>
      <c r="Q67" s="145"/>
      <c r="R67" s="145"/>
      <c r="S67" s="172"/>
    </row>
    <row r="68" spans="1:19" ht="25.5" x14ac:dyDescent="0.25">
      <c r="A68" s="145"/>
      <c r="B68" s="146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59"/>
      <c r="O68" s="145"/>
      <c r="P68" s="145"/>
      <c r="Q68" s="145"/>
      <c r="R68" s="145"/>
      <c r="S68" s="172"/>
    </row>
    <row r="69" spans="1:19" ht="25.5" x14ac:dyDescent="0.25">
      <c r="A69" s="145"/>
      <c r="B69" s="146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59"/>
      <c r="O69" s="145"/>
      <c r="P69" s="145"/>
      <c r="Q69" s="145"/>
      <c r="R69" s="145"/>
      <c r="S69" s="172"/>
    </row>
    <row r="70" spans="1:19" ht="25.5" x14ac:dyDescent="0.25">
      <c r="A70" s="145"/>
      <c r="B70" s="146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59"/>
      <c r="O70" s="145"/>
      <c r="P70" s="145"/>
      <c r="Q70" s="145"/>
      <c r="R70" s="145"/>
      <c r="S70" s="172"/>
    </row>
    <row r="71" spans="1:19" ht="25.5" x14ac:dyDescent="0.25">
      <c r="A71" s="145"/>
      <c r="B71" s="146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59"/>
      <c r="O71" s="145"/>
      <c r="P71" s="145"/>
      <c r="Q71" s="145"/>
      <c r="R71" s="145"/>
      <c r="S71" s="172"/>
    </row>
    <row r="72" spans="1:19" ht="25.5" x14ac:dyDescent="0.25">
      <c r="A72" s="145"/>
      <c r="B72" s="146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59"/>
      <c r="O72" s="145"/>
      <c r="P72" s="145"/>
      <c r="Q72" s="145"/>
      <c r="R72" s="145"/>
      <c r="S72" s="172"/>
    </row>
    <row r="73" spans="1:19" ht="25.5" x14ac:dyDescent="0.25">
      <c r="A73" s="145"/>
      <c r="B73" s="146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59"/>
      <c r="O73" s="145"/>
      <c r="P73" s="145"/>
      <c r="Q73" s="145"/>
      <c r="R73" s="145"/>
      <c r="S73" s="172"/>
    </row>
    <row r="74" spans="1:19" x14ac:dyDescent="0.25">
      <c r="B74" s="148"/>
    </row>
    <row r="75" spans="1:19" x14ac:dyDescent="0.25">
      <c r="B75" s="148"/>
    </row>
    <row r="76" spans="1:19" x14ac:dyDescent="0.25">
      <c r="B76" s="148"/>
    </row>
    <row r="77" spans="1:19" x14ac:dyDescent="0.25">
      <c r="B77" s="148"/>
    </row>
    <row r="78" spans="1:19" x14ac:dyDescent="0.25">
      <c r="B78" s="148"/>
    </row>
    <row r="79" spans="1:19" x14ac:dyDescent="0.25">
      <c r="B79" s="148"/>
    </row>
    <row r="80" spans="1:19" x14ac:dyDescent="0.25">
      <c r="B80" s="148"/>
    </row>
  </sheetData>
  <mergeCells count="49">
    <mergeCell ref="A58:A60"/>
    <mergeCell ref="A52:A56"/>
    <mergeCell ref="A27:A28"/>
    <mergeCell ref="A23:A24"/>
    <mergeCell ref="A33:A38"/>
    <mergeCell ref="A40:A48"/>
    <mergeCell ref="B62:J62"/>
    <mergeCell ref="B27:B28"/>
    <mergeCell ref="H2:I2"/>
    <mergeCell ref="B10:B11"/>
    <mergeCell ref="P2:P3"/>
    <mergeCell ref="G2:G3"/>
    <mergeCell ref="J2:J3"/>
    <mergeCell ref="K2:K3"/>
    <mergeCell ref="F2:F3"/>
    <mergeCell ref="B40:B48"/>
    <mergeCell ref="M40:M43"/>
    <mergeCell ref="G44:G47"/>
    <mergeCell ref="H44:H47"/>
    <mergeCell ref="I44:I47"/>
    <mergeCell ref="S2:S3"/>
    <mergeCell ref="O1:S1"/>
    <mergeCell ref="B33:B38"/>
    <mergeCell ref="B5:B6"/>
    <mergeCell ref="O2:O3"/>
    <mergeCell ref="B7:B8"/>
    <mergeCell ref="B1:B3"/>
    <mergeCell ref="C1:C3"/>
    <mergeCell ref="Q2:R2"/>
    <mergeCell ref="J1:N1"/>
    <mergeCell ref="N2:N3"/>
    <mergeCell ref="F1:I1"/>
    <mergeCell ref="L2:M2"/>
    <mergeCell ref="A5:A6"/>
    <mergeCell ref="A7:A8"/>
    <mergeCell ref="E1:E3"/>
    <mergeCell ref="A1:A3"/>
    <mergeCell ref="B23:B24"/>
    <mergeCell ref="A15:A21"/>
    <mergeCell ref="B15:B16"/>
    <mergeCell ref="D1:D3"/>
    <mergeCell ref="K44:K47"/>
    <mergeCell ref="L44:L47"/>
    <mergeCell ref="M44:M47"/>
    <mergeCell ref="G40:G43"/>
    <mergeCell ref="H40:H43"/>
    <mergeCell ref="I40:I43"/>
    <mergeCell ref="K40:K43"/>
    <mergeCell ref="L40:L4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30" orientation="portrait" r:id="rId1"/>
  <rowBreaks count="1" manualBreakCount="1">
    <brk id="38" max="35" man="1"/>
  </rowBreaks>
  <colBreaks count="1" manualBreakCount="1">
    <brk id="14" max="6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Borská Helena Ing.</dc:creator>
  <cp:lastModifiedBy>Ležatka Radek Ing.</cp:lastModifiedBy>
  <cp:lastPrinted>2015-01-26T14:49:27Z</cp:lastPrinted>
  <dcterms:created xsi:type="dcterms:W3CDTF">2014-09-12T08:46:56Z</dcterms:created>
  <dcterms:modified xsi:type="dcterms:W3CDTF">2015-01-30T13:22:29Z</dcterms:modified>
</cp:coreProperties>
</file>